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Nas2022\全共有\全林研\⑭林研グッズ\06林研ユニフォーム\03注文書書式\"/>
    </mc:Choice>
  </mc:AlternateContent>
  <xr:revisionPtr revIDLastSave="0" documentId="14_{14F42764-E490-4F0E-ACA9-E8131C53003A}" xr6:coauthVersionLast="47" xr6:coauthVersionMax="47" xr10:uidLastSave="{00000000-0000-0000-0000-000000000000}"/>
  <bookViews>
    <workbookView xWindow="390" yWindow="390" windowWidth="20730" windowHeight="13095" xr2:uid="{00000000-000D-0000-FFFF-FFFF00000000}"/>
  </bookViews>
  <sheets>
    <sheet name="集計" sheetId="2" r:id="rId1"/>
    <sheet name="Sheet1" sheetId="1" r:id="rId2"/>
  </sheets>
  <definedNames>
    <definedName name="_xlnm.Print_Area" localSheetId="0">集計!$C$1:$W$55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46" i="2" l="1"/>
  <c r="V40" i="2"/>
  <c r="V41" i="2"/>
  <c r="V42" i="2"/>
  <c r="V43" i="2"/>
  <c r="V44" i="2"/>
  <c r="V45" i="2"/>
  <c r="V47" i="2"/>
  <c r="V48" i="2"/>
  <c r="V39" i="2"/>
  <c r="V38" i="2"/>
  <c r="V37" i="2"/>
  <c r="U37" i="2"/>
  <c r="V32" i="2"/>
  <c r="V33" i="2"/>
  <c r="U32" i="2"/>
  <c r="V31" i="2"/>
  <c r="U31" i="2"/>
  <c r="V27" i="2"/>
  <c r="V25" i="2"/>
  <c r="V26" i="2"/>
  <c r="V24" i="2"/>
  <c r="U24" i="2"/>
  <c r="V11" i="2"/>
  <c r="U38" i="2"/>
  <c r="U33" i="2"/>
  <c r="U25" i="2"/>
  <c r="U26" i="2"/>
  <c r="U27" i="2"/>
  <c r="V19" i="2"/>
  <c r="V20" i="2"/>
  <c r="U19" i="2"/>
  <c r="U20" i="2"/>
  <c r="V18" i="2"/>
  <c r="U18" i="2"/>
  <c r="U11" i="2"/>
  <c r="V13" i="2"/>
  <c r="V12" i="2"/>
  <c r="B53" i="2"/>
  <c r="B51" i="2"/>
  <c r="V14" i="2"/>
  <c r="U14" i="2"/>
  <c r="U13" i="2"/>
  <c r="U12" i="2"/>
  <c r="U49" i="2" l="1"/>
  <c r="B26" i="2"/>
  <c r="V50" i="2"/>
  <c r="B41" i="2"/>
  <c r="B18" i="2"/>
  <c r="B49" i="2"/>
  <c r="O57" i="2"/>
  <c r="O58" i="2"/>
  <c r="V51" i="2" l="1"/>
  <c r="V52" i="2" s="1"/>
</calcChain>
</file>

<file path=xl/sharedStrings.xml><?xml version="1.0" encoding="utf-8"?>
<sst xmlns="http://schemas.openxmlformats.org/spreadsheetml/2006/main" count="233" uniqueCount="120">
  <si>
    <t>商品名</t>
    <rPh sb="0" eb="1">
      <t>ショウ</t>
    </rPh>
    <rPh sb="1" eb="2">
      <t>ヒン</t>
    </rPh>
    <rPh sb="2" eb="3">
      <t>メイ</t>
    </rPh>
    <phoneticPr fontId="7"/>
  </si>
  <si>
    <t>カラー</t>
    <phoneticPr fontId="7"/>
  </si>
  <si>
    <t>サイズ
申込数</t>
    <rPh sb="4" eb="6">
      <t>モウシコミ</t>
    </rPh>
    <rPh sb="6" eb="7">
      <t>カズ</t>
    </rPh>
    <phoneticPr fontId="7"/>
  </si>
  <si>
    <t>申込数
合計</t>
    <rPh sb="0" eb="2">
      <t>モウシコミ</t>
    </rPh>
    <rPh sb="2" eb="3">
      <t>スウ</t>
    </rPh>
    <rPh sb="4" eb="6">
      <t>ゴウケイ</t>
    </rPh>
    <phoneticPr fontId="7"/>
  </si>
  <si>
    <t>３L等以上のサイズの価格は、プラスアルファー価格となります。</t>
    <rPh sb="3" eb="5">
      <t>イジョウ</t>
    </rPh>
    <rPh sb="10" eb="12">
      <t>カカク</t>
    </rPh>
    <phoneticPr fontId="3"/>
  </si>
  <si>
    <t>①ポロシャツ</t>
    <phoneticPr fontId="7"/>
  </si>
  <si>
    <t>S</t>
  </si>
  <si>
    <t>M</t>
  </si>
  <si>
    <t>L</t>
  </si>
  <si>
    <t>LL</t>
  </si>
  <si>
    <t>３L</t>
    <phoneticPr fontId="3"/>
  </si>
  <si>
    <t>４L</t>
    <phoneticPr fontId="3"/>
  </si>
  <si>
    <t>５Ｌ</t>
    <phoneticPr fontId="7"/>
  </si>
  <si>
    <t>ポロシャツ</t>
    <phoneticPr fontId="7"/>
  </si>
  <si>
    <t>+100円</t>
    <rPh sb="4" eb="5">
      <t>エン</t>
    </rPh>
    <phoneticPr fontId="7"/>
  </si>
  <si>
    <t>価格（円）</t>
    <rPh sb="0" eb="2">
      <t>カカク</t>
    </rPh>
    <rPh sb="3" eb="4">
      <t>エン</t>
    </rPh>
    <phoneticPr fontId="3"/>
  </si>
  <si>
    <t>サイズ</t>
  </si>
  <si>
    <t>3L</t>
  </si>
  <si>
    <t>4L</t>
  </si>
  <si>
    <t>5L</t>
  </si>
  <si>
    <t xml:space="preserve"> ブラック</t>
    <phoneticPr fontId="3"/>
  </si>
  <si>
    <t>袖丈</t>
  </si>
  <si>
    <t xml:space="preserve"> ネイビー</t>
    <phoneticPr fontId="3"/>
  </si>
  <si>
    <t>身幅</t>
  </si>
  <si>
    <t>着丈</t>
  </si>
  <si>
    <t>長袖ドライＴシャツ</t>
    <rPh sb="0" eb="1">
      <t>ナガ</t>
    </rPh>
    <rPh sb="1" eb="2">
      <t>ソデ</t>
    </rPh>
    <phoneticPr fontId="7"/>
  </si>
  <si>
    <t>S</t>
    <phoneticPr fontId="7"/>
  </si>
  <si>
    <t>M</t>
    <phoneticPr fontId="7"/>
  </si>
  <si>
    <t>L</t>
    <phoneticPr fontId="7"/>
  </si>
  <si>
    <t>LL</t>
    <phoneticPr fontId="7"/>
  </si>
  <si>
    <t xml:space="preserve"> ホワイト</t>
    <phoneticPr fontId="3"/>
  </si>
  <si>
    <t>Tシャツ</t>
    <phoneticPr fontId="7"/>
  </si>
  <si>
    <t>③ドライTシャツ</t>
    <phoneticPr fontId="7"/>
  </si>
  <si>
    <t>XL</t>
    <phoneticPr fontId="7"/>
  </si>
  <si>
    <t>XXL</t>
  </si>
  <si>
    <t>XXXL</t>
  </si>
  <si>
    <t>XXXXL</t>
  </si>
  <si>
    <t>XL</t>
  </si>
  <si>
    <t>身丈</t>
  </si>
  <si>
    <t>※男女兼用ゆったりめのサイズです。女性は１サイズ落としてください。</t>
    <rPh sb="1" eb="3">
      <t>ダンジョ</t>
    </rPh>
    <rPh sb="3" eb="5">
      <t>ケンヨウ</t>
    </rPh>
    <rPh sb="17" eb="19">
      <t>ジョセイ</t>
    </rPh>
    <rPh sb="24" eb="25">
      <t>オ</t>
    </rPh>
    <phoneticPr fontId="7"/>
  </si>
  <si>
    <t>ブルゾン</t>
    <phoneticPr fontId="7"/>
  </si>
  <si>
    <t>+200円</t>
    <rPh sb="4" eb="5">
      <t>エン</t>
    </rPh>
    <phoneticPr fontId="7"/>
  </si>
  <si>
    <t>+400円</t>
    <rPh sb="4" eb="5">
      <t>エン</t>
    </rPh>
    <phoneticPr fontId="7"/>
  </si>
  <si>
    <t>+500円</t>
    <rPh sb="4" eb="5">
      <t>エン</t>
    </rPh>
    <phoneticPr fontId="7"/>
  </si>
  <si>
    <t>+1000円</t>
    <rPh sb="5" eb="6">
      <t>エン</t>
    </rPh>
    <phoneticPr fontId="7"/>
  </si>
  <si>
    <t>6L</t>
  </si>
  <si>
    <t>胸回</t>
    <rPh sb="0" eb="2">
      <t>ムネマワ</t>
    </rPh>
    <phoneticPr fontId="7"/>
  </si>
  <si>
    <t xml:space="preserve"> レッド</t>
    <phoneticPr fontId="3"/>
  </si>
  <si>
    <t>肩幅</t>
  </si>
  <si>
    <t>※ブルゾンの３Ｌ以上のサイズは品薄のためお問い合わせください</t>
    <rPh sb="8" eb="10">
      <t>イジョウ</t>
    </rPh>
    <rPh sb="15" eb="17">
      <t>シナウス</t>
    </rPh>
    <rPh sb="21" eb="22">
      <t>ト</t>
    </rPh>
    <rPh sb="23" eb="24">
      <t>ア</t>
    </rPh>
    <phoneticPr fontId="7"/>
  </si>
  <si>
    <t>申込数計</t>
    <rPh sb="0" eb="3">
      <t>モウシコミスウ</t>
    </rPh>
    <rPh sb="3" eb="4">
      <t>ケイ</t>
    </rPh>
    <phoneticPr fontId="3"/>
  </si>
  <si>
    <t>　○備考欄（ご意見、ご要望等）</t>
    <phoneticPr fontId="7"/>
  </si>
  <si>
    <t>送料</t>
    <rPh sb="0" eb="2">
      <t>ソウリョウ</t>
    </rPh>
    <phoneticPr fontId="7"/>
  </si>
  <si>
    <t>総計</t>
    <rPh sb="0" eb="2">
      <t>ソウケイ</t>
    </rPh>
    <phoneticPr fontId="7"/>
  </si>
  <si>
    <t>■お申し込み・お問い合わせ先■　全国林業研究グループ連絡協議会　TEL：03-3500-5033　　FAX：03-3500-5038</t>
    <rPh sb="2" eb="3">
      <t>モウ</t>
    </rPh>
    <rPh sb="4" eb="5">
      <t>コ</t>
    </rPh>
    <phoneticPr fontId="7"/>
  </si>
  <si>
    <t>金額</t>
    <rPh sb="0" eb="2">
      <t>キンガク</t>
    </rPh>
    <phoneticPr fontId="7"/>
  </si>
  <si>
    <t>備考</t>
    <rPh sb="0" eb="2">
      <t>ビコウ</t>
    </rPh>
    <phoneticPr fontId="7"/>
  </si>
  <si>
    <t>綿65%　ポリエステル35%</t>
    <phoneticPr fontId="3"/>
  </si>
  <si>
    <t>ポリエステル100%</t>
    <phoneticPr fontId="3"/>
  </si>
  <si>
    <t xml:space="preserve"> ネイビー</t>
    <phoneticPr fontId="7"/>
  </si>
  <si>
    <t>・御名前</t>
    <rPh sb="1" eb="2">
      <t>オン</t>
    </rPh>
    <rPh sb="2" eb="4">
      <t>ナマエ</t>
    </rPh>
    <phoneticPr fontId="7"/>
  </si>
  <si>
    <t>・御住所</t>
    <rPh sb="1" eb="2">
      <t>オン</t>
    </rPh>
    <rPh sb="2" eb="3">
      <t>ジュウ</t>
    </rPh>
    <rPh sb="3" eb="4">
      <t>ショ</t>
    </rPh>
    <phoneticPr fontId="7"/>
  </si>
  <si>
    <t>・TEL</t>
    <phoneticPr fontId="7"/>
  </si>
  <si>
    <t>幅36㎝×高さ37㎝×マチ12㎝
内容量10リットル</t>
    <rPh sb="0" eb="1">
      <t>ハバ</t>
    </rPh>
    <rPh sb="5" eb="6">
      <t>タカ</t>
    </rPh>
    <rPh sb="17" eb="20">
      <t>ナイヨウリョウ</t>
    </rPh>
    <phoneticPr fontId="7"/>
  </si>
  <si>
    <t>3XL</t>
  </si>
  <si>
    <t>胸回</t>
  </si>
  <si>
    <t>裄丈</t>
  </si>
  <si>
    <t>裾廻</t>
  </si>
  <si>
    <t>シルエット</t>
  </si>
  <si>
    <t>ユニセックス</t>
  </si>
  <si>
    <t>メンズ</t>
  </si>
  <si>
    <t>フード付きジャンパー</t>
    <rPh sb="3" eb="4">
      <t>ツ</t>
    </rPh>
    <phoneticPr fontId="7"/>
  </si>
  <si>
    <t>S</t>
    <phoneticPr fontId="3"/>
  </si>
  <si>
    <t>ＸL</t>
    <phoneticPr fontId="7"/>
  </si>
  <si>
    <t>ＸＸL</t>
    <phoneticPr fontId="3"/>
  </si>
  <si>
    <t>３ＸL</t>
    <phoneticPr fontId="3"/>
  </si>
  <si>
    <t>⑥タンブラー</t>
    <phoneticPr fontId="7"/>
  </si>
  <si>
    <t>マークＡ：ＷＥ LOVE forest.</t>
    <phoneticPr fontId="3"/>
  </si>
  <si>
    <t>マークＢ：森林の循環をつくる</t>
    <rPh sb="5" eb="7">
      <t>シンリン</t>
    </rPh>
    <rPh sb="8" eb="10">
      <t>ジュンカン</t>
    </rPh>
    <phoneticPr fontId="3"/>
  </si>
  <si>
    <t>マークＣ：森林を利用する</t>
    <rPh sb="5" eb="7">
      <t>シンリン</t>
    </rPh>
    <rPh sb="8" eb="10">
      <t>リヨウ</t>
    </rPh>
    <phoneticPr fontId="3"/>
  </si>
  <si>
    <t>マークＤ：森林を育てる</t>
    <rPh sb="5" eb="7">
      <t>シンリン</t>
    </rPh>
    <rPh sb="8" eb="9">
      <t>ソダ</t>
    </rPh>
    <phoneticPr fontId="3"/>
  </si>
  <si>
    <t xml:space="preserve"> ブラック（フリーサイズ）</t>
    <phoneticPr fontId="7"/>
  </si>
  <si>
    <t xml:space="preserve"> ホワイト（フリーサイズ）</t>
    <phoneticPr fontId="7"/>
  </si>
  <si>
    <t>サイズ：w7.9×ｈ14.5㎝</t>
  </si>
  <si>
    <t>サイズ：w7.9×ｈ14.5㎝</t>
    <phoneticPr fontId="7"/>
  </si>
  <si>
    <t>＊送料910円。10,000円以上をお買い上げの場合は、１配送先まで送料無料</t>
    <phoneticPr fontId="3"/>
  </si>
  <si>
    <t>金額合計</t>
    <rPh sb="0" eb="2">
      <t>キンガク</t>
    </rPh>
    <rPh sb="2" eb="4">
      <t>ゴウケイ</t>
    </rPh>
    <phoneticPr fontId="7"/>
  </si>
  <si>
    <t xml:space="preserve"> サックス</t>
    <phoneticPr fontId="3"/>
  </si>
  <si>
    <r>
      <rPr>
        <sz val="11"/>
        <rFont val="ＤＨＰ平成ゴシックW5"/>
        <family val="3"/>
        <charset val="128"/>
      </rPr>
      <t xml:space="preserve"> イエロー（</t>
    </r>
    <r>
      <rPr>
        <sz val="9"/>
        <rFont val="ＤＨＰ平成ゴシックW5"/>
        <family val="3"/>
        <charset val="128"/>
      </rPr>
      <t>新色）</t>
    </r>
    <phoneticPr fontId="3"/>
  </si>
  <si>
    <t>令和６年度　林研ユニフォーム申込書</t>
    <rPh sb="0" eb="2">
      <t>レイワ</t>
    </rPh>
    <rPh sb="3" eb="5">
      <t>ネンド</t>
    </rPh>
    <rPh sb="6" eb="7">
      <t>リン</t>
    </rPh>
    <rPh sb="7" eb="8">
      <t>ケン</t>
    </rPh>
    <rPh sb="14" eb="15">
      <t>モウ</t>
    </rPh>
    <rPh sb="15" eb="16">
      <t>コ</t>
    </rPh>
    <rPh sb="16" eb="17">
      <t>ショ</t>
    </rPh>
    <phoneticPr fontId="7"/>
  </si>
  <si>
    <t>グリーン（フリーサイズ）</t>
    <phoneticPr fontId="7"/>
  </si>
  <si>
    <t>レッド（フリーサイズ）</t>
    <phoneticPr fontId="7"/>
  </si>
  <si>
    <t>ポリエステル65%、綿35％</t>
    <phoneticPr fontId="7"/>
  </si>
  <si>
    <t xml:space="preserve"> ナチュラル（下部ライトグレー）</t>
    <rPh sb="7" eb="9">
      <t>カブ</t>
    </rPh>
    <phoneticPr fontId="7"/>
  </si>
  <si>
    <t xml:space="preserve"> 綿100％（無蛍光・無漂白）</t>
    <rPh sb="1" eb="2">
      <t>ワタ</t>
    </rPh>
    <rPh sb="7" eb="8">
      <t>ム</t>
    </rPh>
    <rPh sb="8" eb="10">
      <t>ケイコウ</t>
    </rPh>
    <rPh sb="11" eb="12">
      <t>ム</t>
    </rPh>
    <rPh sb="12" eb="14">
      <t>ヒョウハク</t>
    </rPh>
    <phoneticPr fontId="7"/>
  </si>
  <si>
    <t>サイズ：３３０×８７５㎜</t>
    <phoneticPr fontId="7"/>
  </si>
  <si>
    <t xml:space="preserve">B５判　1枚 </t>
    <phoneticPr fontId="3"/>
  </si>
  <si>
    <t xml:space="preserve"> 1個</t>
    <phoneticPr fontId="3"/>
  </si>
  <si>
    <t>ポリエステル65%、綿35％</t>
    <phoneticPr fontId="3"/>
  </si>
  <si>
    <r>
      <t xml:space="preserve"> デイジー</t>
    </r>
    <r>
      <rPr>
        <sz val="12"/>
        <rFont val="ＤＨＰ平成ゴシックW5"/>
        <family val="3"/>
        <charset val="128"/>
      </rPr>
      <t>（新色）</t>
    </r>
    <phoneticPr fontId="3"/>
  </si>
  <si>
    <t xml:space="preserve"> アーミーグリーン</t>
    <phoneticPr fontId="3"/>
  </si>
  <si>
    <t xml:space="preserve"> ターコイズブルー</t>
    <phoneticPr fontId="3"/>
  </si>
  <si>
    <r>
      <rPr>
        <sz val="13"/>
        <rFont val="ＤＨＰ平成ゴシックW5"/>
        <family val="3"/>
        <charset val="128"/>
      </rPr>
      <t xml:space="preserve"> ラベンダー</t>
    </r>
    <r>
      <rPr>
        <sz val="10"/>
        <rFont val="ＤＨＰ平成ゴシックW5"/>
        <family val="3"/>
        <charset val="128"/>
      </rPr>
      <t>（新色）</t>
    </r>
    <phoneticPr fontId="3"/>
  </si>
  <si>
    <t xml:space="preserve"> イエロー</t>
    <phoneticPr fontId="3"/>
  </si>
  <si>
    <t xml:space="preserve"> カーディナル</t>
    <phoneticPr fontId="3"/>
  </si>
  <si>
    <t>アーミカーキ</t>
    <phoneticPr fontId="3"/>
  </si>
  <si>
    <t>⑦トートバック</t>
    <phoneticPr fontId="3"/>
  </si>
  <si>
    <t>⑧帽   子</t>
    <rPh sb="1" eb="2">
      <t>ボウ</t>
    </rPh>
    <rPh sb="5" eb="6">
      <t>コ</t>
    </rPh>
    <phoneticPr fontId="7"/>
  </si>
  <si>
    <t>⑨エプロン</t>
    <phoneticPr fontId="7"/>
  </si>
  <si>
    <t>⑩エコタオル</t>
    <phoneticPr fontId="7"/>
  </si>
  <si>
    <t>⑪タイピン</t>
    <phoneticPr fontId="7"/>
  </si>
  <si>
    <t>⑫下敷き</t>
    <rPh sb="1" eb="3">
      <t>シタジ</t>
    </rPh>
    <phoneticPr fontId="7"/>
  </si>
  <si>
    <t>ＸL</t>
  </si>
  <si>
    <t>ＸＸL</t>
  </si>
  <si>
    <t>３ＸL</t>
  </si>
  <si>
    <t>ポリエステル100%、ストレッチマットタフタ</t>
    <phoneticPr fontId="3"/>
  </si>
  <si>
    <r>
      <t xml:space="preserve">④ブルゾン
</t>
    </r>
    <r>
      <rPr>
        <sz val="9"/>
        <rFont val="ＤＨＰ平成ゴシックW5"/>
        <family val="3"/>
        <charset val="128"/>
      </rPr>
      <t xml:space="preserve">
表面：ポリエステル100%、
高密度タフタ</t>
    </r>
    <phoneticPr fontId="7"/>
  </si>
  <si>
    <t>裏面：ポリエステル100％、メッシュ</t>
    <phoneticPr fontId="3"/>
  </si>
  <si>
    <r>
      <t>⑤フード付き
ジャンパー</t>
    </r>
    <r>
      <rPr>
        <sz val="14"/>
        <rFont val="ＤＨＰ平成ゴシックW5"/>
        <family val="3"/>
        <charset val="128"/>
      </rPr>
      <t>（春夏用）</t>
    </r>
    <rPh sb="4" eb="5">
      <t>ツ</t>
    </rPh>
    <phoneticPr fontId="7"/>
  </si>
  <si>
    <t>②長袖ドライTシャツ</t>
    <rPh sb="1" eb="3">
      <t>ナガソデ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</si>
</sst>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32">
    <font>
      <sz val="11"/>
      <color theme="1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sz val="14"/>
      <color theme="0"/>
      <name val="ＤＨＰ平成ゴシックW5"/>
      <family val="3"/>
      <charset val="128"/>
    </font>
    <font>
      <sz val="6"/>
      <name val="Yu Gothic"/>
      <family val="3"/>
      <charset val="128"/>
      <scheme val="minor"/>
    </font>
    <font>
      <sz val="14"/>
      <name val="Yu Gothic"/>
      <family val="3"/>
      <charset val="128"/>
      <scheme val="minor"/>
    </font>
    <font>
      <sz val="14"/>
      <name val="HGｺﾞｼｯｸM"/>
      <family val="3"/>
      <charset val="128"/>
    </font>
    <font>
      <b/>
      <sz val="26"/>
      <name val="ＤＨＰ平成ゴシックW5"/>
      <family val="3"/>
      <charset val="128"/>
    </font>
    <font>
      <sz val="6"/>
      <name val="ＭＳ Ｐゴシック"/>
      <family val="3"/>
      <charset val="128"/>
    </font>
    <font>
      <b/>
      <sz val="25"/>
      <name val="ＤＨＰ平成ゴシックW5"/>
      <family val="3"/>
      <charset val="128"/>
    </font>
    <font>
      <sz val="12"/>
      <color theme="1"/>
      <name val="ＤＨＰ平成ゴシックW5"/>
      <family val="3"/>
      <charset val="128"/>
    </font>
    <font>
      <sz val="14"/>
      <name val="ＤＨＰ平成ゴシックW5"/>
      <family val="3"/>
      <charset val="128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ＤＨＰ平成ゴシックW5"/>
      <family val="3"/>
      <charset val="128"/>
    </font>
    <font>
      <sz val="12"/>
      <name val="ＤＨＰ平成ゴシックW5"/>
      <family val="3"/>
      <charset val="128"/>
    </font>
    <font>
      <u/>
      <sz val="8.25"/>
      <color theme="10"/>
      <name val="ＭＳ Ｐゴシック"/>
      <family val="3"/>
      <charset val="128"/>
    </font>
    <font>
      <u/>
      <sz val="8.25"/>
      <color theme="10"/>
      <name val="HGｺﾞｼｯｸM"/>
      <family val="3"/>
      <charset val="128"/>
    </font>
    <font>
      <sz val="16"/>
      <name val="ＤＨＰ平成ゴシックW5"/>
      <family val="3"/>
      <charset val="128"/>
    </font>
    <font>
      <b/>
      <sz val="14"/>
      <color rgb="FFFF0000"/>
      <name val="HGｺﾞｼｯｸM"/>
      <family val="3"/>
      <charset val="128"/>
    </font>
    <font>
      <sz val="9"/>
      <name val="ＤＨＰ平成ゴシックW5"/>
      <family val="3"/>
      <charset val="128"/>
    </font>
    <font>
      <b/>
      <sz val="12"/>
      <name val="ＤＨＰ平成ゴシックW5"/>
      <family val="3"/>
      <charset val="128"/>
    </font>
    <font>
      <sz val="14"/>
      <color theme="1"/>
      <name val="HGｺﾞｼｯｸM"/>
      <family val="3"/>
      <charset val="128"/>
    </font>
    <font>
      <sz val="11"/>
      <name val="ＤＨＰ平成ゴシックW5"/>
      <family val="3"/>
      <charset val="128"/>
    </font>
    <font>
      <b/>
      <sz val="14"/>
      <name val="ＤＨＰ平成ゴシックW5"/>
      <family val="3"/>
      <charset val="128"/>
    </font>
    <font>
      <sz val="12"/>
      <color indexed="8"/>
      <name val="HGｺﾞｼｯｸM"/>
      <family val="3"/>
      <charset val="128"/>
    </font>
    <font>
      <sz val="14"/>
      <color theme="0" tint="-0.34998626667073579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b/>
      <sz val="9"/>
      <name val="ＤＨＰ平成ゴシックW5"/>
      <family val="3"/>
      <charset val="128"/>
    </font>
    <font>
      <sz val="18"/>
      <name val="ＤＨＰ平成ゴシックW5"/>
      <family val="3"/>
      <charset val="128"/>
    </font>
    <font>
      <sz val="18"/>
      <color theme="1"/>
      <name val="Yu Gothic"/>
      <family val="2"/>
      <scheme val="minor"/>
    </font>
    <font>
      <sz val="13"/>
      <name val="ＤＨＰ平成ゴシックW5"/>
      <family val="3"/>
      <charset val="128"/>
    </font>
    <font>
      <sz val="10"/>
      <name val="ＤＨＰ平成ゴシックW5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73929A"/>
      </left>
      <right style="medium">
        <color rgb="FF73929A"/>
      </right>
      <top style="medium">
        <color rgb="FF73929A"/>
      </top>
      <bottom style="medium">
        <color rgb="FF73929A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73929A"/>
      </left>
      <right style="medium">
        <color rgb="FF73929A"/>
      </right>
      <top/>
      <bottom style="medium">
        <color rgb="FF73929A"/>
      </bottom>
      <diagonal/>
    </border>
    <border>
      <left style="medium">
        <color rgb="FF73929A"/>
      </left>
      <right/>
      <top style="medium">
        <color rgb="FF73929A"/>
      </top>
      <bottom style="medium">
        <color rgb="FF73929A"/>
      </bottom>
      <diagonal/>
    </border>
    <border>
      <left style="medium">
        <color rgb="FF73929A"/>
      </left>
      <right/>
      <top/>
      <bottom style="medium">
        <color rgb="FF73929A"/>
      </bottom>
      <diagonal/>
    </border>
    <border diagonalUp="1">
      <left style="medium">
        <color rgb="FF73929A"/>
      </left>
      <right style="medium">
        <color rgb="FF73929A"/>
      </right>
      <top style="medium">
        <color rgb="FF73929A"/>
      </top>
      <bottom style="medium">
        <color rgb="FF73929A"/>
      </bottom>
      <diagonal style="medium">
        <color rgb="FF73929A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73929A"/>
      </right>
      <top style="medium">
        <color rgb="FF73929A"/>
      </top>
      <bottom style="medium">
        <color rgb="FF73929A"/>
      </bottom>
      <diagonal/>
    </border>
    <border>
      <left/>
      <right/>
      <top style="medium">
        <color rgb="FF73929A"/>
      </top>
      <bottom style="medium">
        <color rgb="FF73929A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1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128">
    <xf numFmtId="0" fontId="0" fillId="0" borderId="0" xfId="0"/>
    <xf numFmtId="0" fontId="2" fillId="0" borderId="0" xfId="1" applyFont="1">
      <alignment vertical="center"/>
    </xf>
    <xf numFmtId="0" fontId="4" fillId="0" borderId="0" xfId="1" applyFont="1" applyAlignment="1">
      <alignment horizontal="center" vertical="center" shrinkToFit="1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8" fillId="0" borderId="0" xfId="1" applyFont="1">
      <alignment vertical="center"/>
    </xf>
    <xf numFmtId="0" fontId="10" fillId="0" borderId="0" xfId="1" applyFont="1" applyAlignment="1">
      <alignment horizontal="center" vertical="center" shrinkToFit="1"/>
    </xf>
    <xf numFmtId="0" fontId="10" fillId="0" borderId="0" xfId="1" applyFont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0" fontId="13" fillId="0" borderId="0" xfId="1" applyFont="1" applyAlignment="1">
      <alignment horizontal="distributed"/>
    </xf>
    <xf numFmtId="0" fontId="4" fillId="0" borderId="0" xfId="1" applyFont="1" applyAlignment="1">
      <alignment horizontal="center"/>
    </xf>
    <xf numFmtId="0" fontId="10" fillId="2" borderId="3" xfId="1" applyFont="1" applyFill="1" applyBorder="1" applyAlignment="1">
      <alignment horizontal="center" vertical="center" shrinkToFit="1"/>
    </xf>
    <xf numFmtId="0" fontId="10" fillId="2" borderId="3" xfId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6" fillId="0" borderId="0" xfId="2" applyFont="1" applyFill="1" applyBorder="1" applyAlignment="1" applyProtection="1">
      <alignment vertical="center"/>
    </xf>
    <xf numFmtId="0" fontId="10" fillId="2" borderId="8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8" fillId="0" borderId="0" xfId="1" applyFont="1" applyAlignment="1"/>
    <xf numFmtId="0" fontId="5" fillId="0" borderId="0" xfId="1" quotePrefix="1" applyFont="1" applyAlignment="1">
      <alignment horizontal="center"/>
    </xf>
    <xf numFmtId="0" fontId="10" fillId="0" borderId="3" xfId="1" applyFont="1" applyBorder="1" applyAlignment="1">
      <alignment horizontal="right" vertical="center"/>
    </xf>
    <xf numFmtId="0" fontId="10" fillId="0" borderId="9" xfId="1" applyFont="1" applyBorder="1" applyAlignment="1">
      <alignment horizontal="center" vertical="center" wrapText="1"/>
    </xf>
    <xf numFmtId="0" fontId="5" fillId="3" borderId="11" xfId="2" applyFont="1" applyFill="1" applyBorder="1" applyAlignment="1" applyProtection="1">
      <alignment horizontal="center" vertical="center" wrapText="1"/>
    </xf>
    <xf numFmtId="0" fontId="10" fillId="0" borderId="8" xfId="1" applyFont="1" applyBorder="1">
      <alignment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38" fontId="10" fillId="0" borderId="8" xfId="3" applyFont="1" applyFill="1" applyBorder="1" applyAlignment="1">
      <alignment horizontal="center" vertical="center"/>
    </xf>
    <xf numFmtId="0" fontId="21" fillId="0" borderId="13" xfId="1" applyFont="1" applyBorder="1" applyAlignment="1">
      <alignment horizontal="center" vertical="center" wrapText="1"/>
    </xf>
    <xf numFmtId="0" fontId="5" fillId="0" borderId="0" xfId="1" quotePrefix="1" applyFont="1" applyAlignment="1">
      <alignment horizontal="right"/>
    </xf>
    <xf numFmtId="0" fontId="10" fillId="0" borderId="8" xfId="1" applyFont="1" applyBorder="1" applyAlignment="1">
      <alignment vertical="center" wrapText="1"/>
    </xf>
    <xf numFmtId="0" fontId="5" fillId="3" borderId="14" xfId="2" applyFont="1" applyFill="1" applyBorder="1" applyAlignment="1" applyProtection="1">
      <alignment horizontal="center" vertical="center" wrapText="1"/>
    </xf>
    <xf numFmtId="0" fontId="21" fillId="0" borderId="15" xfId="1" applyFont="1" applyBorder="1" applyAlignment="1">
      <alignment horizontal="center" vertical="center" wrapText="1"/>
    </xf>
    <xf numFmtId="0" fontId="10" fillId="2" borderId="9" xfId="1" applyFont="1" applyFill="1" applyBorder="1" applyAlignment="1">
      <alignment vertical="center" wrapText="1"/>
    </xf>
    <xf numFmtId="0" fontId="5" fillId="3" borderId="16" xfId="2" applyFont="1" applyFill="1" applyBorder="1" applyAlignment="1" applyProtection="1">
      <alignment horizontal="center" vertical="center" wrapText="1"/>
    </xf>
    <xf numFmtId="0" fontId="10" fillId="0" borderId="9" xfId="1" applyFont="1" applyBorder="1" applyAlignment="1">
      <alignment vertical="center" wrapText="1"/>
    </xf>
    <xf numFmtId="0" fontId="10" fillId="0" borderId="12" xfId="1" applyFont="1" applyBorder="1">
      <alignment vertical="center"/>
    </xf>
    <xf numFmtId="0" fontId="10" fillId="0" borderId="17" xfId="1" applyFont="1" applyBorder="1" applyAlignment="1">
      <alignment vertical="center" wrapText="1"/>
    </xf>
    <xf numFmtId="0" fontId="10" fillId="0" borderId="2" xfId="1" applyFont="1" applyBorder="1">
      <alignment vertical="center"/>
    </xf>
    <xf numFmtId="176" fontId="10" fillId="0" borderId="3" xfId="1" applyNumberFormat="1" applyFont="1" applyBorder="1" applyAlignment="1">
      <alignment horizontal="center" vertical="center"/>
    </xf>
    <xf numFmtId="0" fontId="22" fillId="0" borderId="6" xfId="1" applyFont="1" applyBorder="1" applyAlignment="1">
      <alignment vertical="center" wrapText="1"/>
    </xf>
    <xf numFmtId="38" fontId="10" fillId="0" borderId="3" xfId="3" applyFont="1" applyFill="1" applyBorder="1" applyAlignment="1">
      <alignment horizontal="center" vertical="center"/>
    </xf>
    <xf numFmtId="0" fontId="10" fillId="0" borderId="2" xfId="1" applyFont="1" applyBorder="1" applyAlignment="1">
      <alignment vertical="center" shrinkToFit="1"/>
    </xf>
    <xf numFmtId="3" fontId="10" fillId="0" borderId="18" xfId="1" applyNumberFormat="1" applyFont="1" applyBorder="1" applyAlignment="1">
      <alignment horizontal="right" vertical="center" indent="1"/>
    </xf>
    <xf numFmtId="0" fontId="10" fillId="0" borderId="3" xfId="1" applyFont="1" applyBorder="1" applyAlignment="1">
      <alignment vertical="center" wrapText="1"/>
    </xf>
    <xf numFmtId="0" fontId="10" fillId="0" borderId="2" xfId="1" applyFont="1" applyBorder="1" applyAlignment="1">
      <alignment vertical="center" wrapText="1"/>
    </xf>
    <xf numFmtId="176" fontId="10" fillId="0" borderId="2" xfId="1" applyNumberFormat="1" applyFont="1" applyBorder="1" applyAlignment="1">
      <alignment vertical="center" shrinkToFit="1"/>
    </xf>
    <xf numFmtId="0" fontId="23" fillId="0" borderId="20" xfId="1" applyFont="1" applyBorder="1" applyAlignment="1">
      <alignment vertical="center" shrinkToFit="1"/>
    </xf>
    <xf numFmtId="0" fontId="20" fillId="0" borderId="0" xfId="1" applyFont="1">
      <alignment vertical="center"/>
    </xf>
    <xf numFmtId="0" fontId="23" fillId="0" borderId="0" xfId="1" applyFont="1" applyAlignment="1">
      <alignment vertical="center" shrinkToFit="1"/>
    </xf>
    <xf numFmtId="0" fontId="4" fillId="0" borderId="0" xfId="1" applyFont="1" applyAlignment="1">
      <alignment horizontal="left" vertical="center" indent="1"/>
    </xf>
    <xf numFmtId="176" fontId="2" fillId="0" borderId="0" xfId="1" applyNumberFormat="1" applyFont="1">
      <alignment vertical="center"/>
    </xf>
    <xf numFmtId="0" fontId="4" fillId="0" borderId="0" xfId="1" applyFont="1" applyAlignment="1">
      <alignment horizontal="left" vertical="top" wrapText="1"/>
    </xf>
    <xf numFmtId="0" fontId="24" fillId="0" borderId="0" xfId="1" applyFont="1">
      <alignment vertical="center"/>
    </xf>
    <xf numFmtId="3" fontId="25" fillId="0" borderId="0" xfId="1" applyNumberFormat="1" applyFont="1">
      <alignment vertical="center"/>
    </xf>
    <xf numFmtId="176" fontId="10" fillId="0" borderId="2" xfId="1" applyNumberFormat="1" applyFont="1" applyBorder="1" applyAlignment="1">
      <alignment horizontal="center" vertical="center"/>
    </xf>
    <xf numFmtId="3" fontId="10" fillId="0" borderId="20" xfId="1" applyNumberFormat="1" applyFont="1" applyBorder="1" applyAlignment="1">
      <alignment horizontal="right" vertical="center" indent="1"/>
    </xf>
    <xf numFmtId="0" fontId="9" fillId="0" borderId="1" xfId="1" applyFont="1" applyBorder="1">
      <alignment vertical="center"/>
    </xf>
    <xf numFmtId="0" fontId="9" fillId="0" borderId="2" xfId="1" applyFont="1" applyBorder="1">
      <alignment vertical="center"/>
    </xf>
    <xf numFmtId="38" fontId="10" fillId="0" borderId="3" xfId="3" applyFont="1" applyFill="1" applyBorder="1" applyAlignment="1">
      <alignment horizontal="right" vertical="center"/>
    </xf>
    <xf numFmtId="38" fontId="10" fillId="0" borderId="22" xfId="3" applyFont="1" applyFill="1" applyBorder="1" applyAlignment="1">
      <alignment vertical="center"/>
    </xf>
    <xf numFmtId="38" fontId="10" fillId="0" borderId="22" xfId="3" applyFont="1" applyFill="1" applyBorder="1" applyAlignment="1">
      <alignment horizontal="right" vertical="center"/>
    </xf>
    <xf numFmtId="38" fontId="23" fillId="0" borderId="0" xfId="3" applyFont="1" applyFill="1" applyBorder="1" applyAlignment="1">
      <alignment vertical="center"/>
    </xf>
    <xf numFmtId="38" fontId="10" fillId="0" borderId="18" xfId="3" applyFont="1" applyFill="1" applyBorder="1" applyAlignment="1">
      <alignment horizontal="right" vertical="center"/>
    </xf>
    <xf numFmtId="38" fontId="23" fillId="0" borderId="23" xfId="3" applyFont="1" applyFill="1" applyBorder="1" applyAlignment="1">
      <alignment horizontal="right" vertical="center"/>
    </xf>
    <xf numFmtId="38" fontId="23" fillId="0" borderId="24" xfId="3" applyFont="1" applyFill="1" applyBorder="1" applyAlignment="1">
      <alignment horizontal="right" vertical="center"/>
    </xf>
    <xf numFmtId="3" fontId="10" fillId="0" borderId="3" xfId="1" applyNumberFormat="1" applyFont="1" applyBorder="1" applyAlignment="1">
      <alignment horizontal="right" vertical="center" indent="1"/>
    </xf>
    <xf numFmtId="0" fontId="26" fillId="0" borderId="13" xfId="1" applyFont="1" applyBorder="1" applyAlignment="1">
      <alignment horizontal="center" vertical="center" wrapText="1"/>
    </xf>
    <xf numFmtId="3" fontId="27" fillId="0" borderId="8" xfId="1" applyNumberFormat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19" fillId="0" borderId="9" xfId="1" applyFont="1" applyBorder="1" applyAlignment="1">
      <alignment vertical="center" wrapText="1"/>
    </xf>
    <xf numFmtId="0" fontId="17" fillId="0" borderId="8" xfId="1" applyFont="1" applyBorder="1">
      <alignment vertical="center"/>
    </xf>
    <xf numFmtId="0" fontId="10" fillId="2" borderId="17" xfId="1" applyFont="1" applyFill="1" applyBorder="1" applyAlignment="1">
      <alignment horizontal="center" vertical="center" wrapText="1"/>
    </xf>
    <xf numFmtId="3" fontId="19" fillId="0" borderId="17" xfId="1" applyNumberFormat="1" applyFont="1" applyBorder="1" applyAlignment="1">
      <alignment horizontal="center" vertical="center" wrapText="1"/>
    </xf>
    <xf numFmtId="3" fontId="27" fillId="0" borderId="17" xfId="1" applyNumberFormat="1" applyFont="1" applyBorder="1" applyAlignment="1">
      <alignment horizontal="center" vertical="center" wrapText="1"/>
    </xf>
    <xf numFmtId="0" fontId="23" fillId="0" borderId="20" xfId="1" applyFont="1" applyBorder="1" applyAlignment="1">
      <alignment horizontal="right" vertical="center"/>
    </xf>
    <xf numFmtId="0" fontId="23" fillId="0" borderId="4" xfId="1" applyFont="1" applyBorder="1" applyAlignment="1">
      <alignment vertical="center" shrinkToFit="1"/>
    </xf>
    <xf numFmtId="0" fontId="23" fillId="0" borderId="2" xfId="1" applyFont="1" applyBorder="1" applyAlignment="1">
      <alignment vertical="center" shrinkToFit="1"/>
    </xf>
    <xf numFmtId="0" fontId="23" fillId="0" borderId="5" xfId="1" applyFont="1" applyBorder="1" applyAlignment="1">
      <alignment horizontal="right" vertical="center"/>
    </xf>
    <xf numFmtId="3" fontId="27" fillId="0" borderId="3" xfId="1" applyNumberFormat="1" applyFont="1" applyBorder="1" applyAlignment="1">
      <alignment horizontal="center" vertical="center" wrapText="1"/>
    </xf>
    <xf numFmtId="3" fontId="27" fillId="0" borderId="5" xfId="1" applyNumberFormat="1" applyFont="1" applyBorder="1" applyAlignment="1">
      <alignment horizontal="center" vertical="center" wrapText="1"/>
    </xf>
    <xf numFmtId="3" fontId="27" fillId="0" borderId="19" xfId="1" applyNumberFormat="1" applyFont="1" applyBorder="1" applyAlignment="1">
      <alignment horizontal="center" vertical="center" wrapText="1"/>
    </xf>
    <xf numFmtId="3" fontId="27" fillId="0" borderId="2" xfId="1" applyNumberFormat="1" applyFont="1" applyBorder="1" applyAlignment="1">
      <alignment horizontal="center" vertical="center" wrapText="1"/>
    </xf>
    <xf numFmtId="0" fontId="30" fillId="0" borderId="8" xfId="1" applyFont="1" applyBorder="1" applyAlignment="1">
      <alignment vertical="center" wrapText="1"/>
    </xf>
    <xf numFmtId="0" fontId="14" fillId="0" borderId="8" xfId="1" applyFont="1" applyBorder="1" applyAlignment="1">
      <alignment vertical="center" wrapText="1"/>
    </xf>
    <xf numFmtId="0" fontId="6" fillId="0" borderId="0" xfId="1" applyFont="1" applyAlignment="1">
      <alignment horizontal="center" vertical="center"/>
    </xf>
    <xf numFmtId="0" fontId="19" fillId="0" borderId="10" xfId="1" applyFont="1" applyBorder="1" applyAlignment="1">
      <alignment horizontal="left" vertical="top" wrapText="1" shrinkToFit="1"/>
    </xf>
    <xf numFmtId="0" fontId="19" fillId="0" borderId="8" xfId="1" applyFont="1" applyBorder="1" applyAlignment="1">
      <alignment horizontal="left" vertical="top" wrapText="1" shrinkToFi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28" xfId="1" applyFont="1" applyFill="1" applyBorder="1" applyAlignment="1">
      <alignment horizontal="center" vertical="center" wrapText="1"/>
    </xf>
    <xf numFmtId="0" fontId="10" fillId="2" borderId="29" xfId="1" applyFont="1" applyFill="1" applyBorder="1" applyAlignment="1">
      <alignment horizontal="center" vertical="center" wrapText="1"/>
    </xf>
    <xf numFmtId="0" fontId="10" fillId="2" borderId="30" xfId="1" applyFont="1" applyFill="1" applyBorder="1" applyAlignment="1">
      <alignment horizontal="center" vertical="center" wrapText="1"/>
    </xf>
    <xf numFmtId="0" fontId="21" fillId="0" borderId="14" xfId="1" applyFont="1" applyBorder="1" applyAlignment="1">
      <alignment horizontal="center" vertical="center" wrapText="1"/>
    </xf>
    <xf numFmtId="0" fontId="21" fillId="0" borderId="25" xfId="1" applyFont="1" applyBorder="1" applyAlignment="1">
      <alignment horizontal="center" vertical="center" wrapText="1"/>
    </xf>
    <xf numFmtId="0" fontId="21" fillId="0" borderId="26" xfId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left" vertical="center" wrapText="1" shrinkToFit="1"/>
    </xf>
    <xf numFmtId="0" fontId="17" fillId="0" borderId="7" xfId="1" applyFont="1" applyBorder="1" applyAlignment="1">
      <alignment horizontal="left" vertical="center" wrapText="1" shrinkToFit="1"/>
    </xf>
    <xf numFmtId="0" fontId="17" fillId="0" borderId="22" xfId="1" applyFont="1" applyBorder="1" applyAlignment="1">
      <alignment horizontal="left" vertical="center" wrapText="1" shrinkToFit="1"/>
    </xf>
    <xf numFmtId="0" fontId="17" fillId="0" borderId="27" xfId="1" applyFont="1" applyBorder="1" applyAlignment="1">
      <alignment horizontal="left" vertical="center" wrapText="1" shrinkToFit="1"/>
    </xf>
    <xf numFmtId="0" fontId="10" fillId="0" borderId="2" xfId="1" applyFont="1" applyBorder="1" applyAlignment="1">
      <alignment horizontal="center" vertical="center" shrinkToFit="1"/>
    </xf>
    <xf numFmtId="0" fontId="10" fillId="0" borderId="2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28" fillId="0" borderId="6" xfId="1" applyFont="1" applyBorder="1" applyAlignment="1">
      <alignment horizontal="left" vertical="center"/>
    </xf>
    <xf numFmtId="0" fontId="28" fillId="0" borderId="7" xfId="1" applyFont="1" applyBorder="1" applyAlignment="1">
      <alignment horizontal="left" vertical="center"/>
    </xf>
    <xf numFmtId="0" fontId="28" fillId="0" borderId="12" xfId="1" applyFont="1" applyBorder="1" applyAlignment="1">
      <alignment horizontal="left" vertical="center"/>
    </xf>
    <xf numFmtId="0" fontId="28" fillId="0" borderId="19" xfId="1" applyFont="1" applyBorder="1" applyAlignment="1">
      <alignment horizontal="left" vertical="center"/>
    </xf>
    <xf numFmtId="0" fontId="10" fillId="0" borderId="4" xfId="1" applyFont="1" applyBorder="1" applyAlignment="1">
      <alignment horizontal="center" vertical="center" wrapText="1"/>
    </xf>
    <xf numFmtId="0" fontId="28" fillId="0" borderId="4" xfId="1" applyFont="1" applyBorder="1" applyAlignment="1">
      <alignment horizontal="left" vertical="center" wrapText="1" shrinkToFit="1"/>
    </xf>
    <xf numFmtId="0" fontId="28" fillId="0" borderId="5" xfId="1" applyFont="1" applyBorder="1" applyAlignment="1">
      <alignment horizontal="left" vertical="center" wrapText="1" shrinkToFit="1"/>
    </xf>
    <xf numFmtId="0" fontId="22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0" borderId="21" xfId="1" applyFont="1" applyBorder="1" applyAlignment="1">
      <alignment horizontal="left" vertical="center"/>
    </xf>
    <xf numFmtId="0" fontId="29" fillId="0" borderId="5" xfId="0" applyFont="1" applyBorder="1" applyAlignment="1">
      <alignment horizontal="left" vertical="center" wrapText="1" shrinkToFit="1"/>
    </xf>
    <xf numFmtId="176" fontId="10" fillId="0" borderId="4" xfId="1" applyNumberFormat="1" applyFont="1" applyBorder="1" applyAlignment="1">
      <alignment horizontal="center" vertical="center" shrinkToFit="1"/>
    </xf>
    <xf numFmtId="176" fontId="10" fillId="0" borderId="2" xfId="1" applyNumberFormat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left" vertical="center"/>
    </xf>
    <xf numFmtId="0" fontId="28" fillId="0" borderId="6" xfId="1" applyFont="1" applyBorder="1" applyAlignment="1">
      <alignment horizontal="left" vertical="center" wrapText="1" shrinkToFit="1"/>
    </xf>
    <xf numFmtId="0" fontId="28" fillId="0" borderId="7" xfId="1" applyFont="1" applyBorder="1" applyAlignment="1">
      <alignment horizontal="left" vertical="center" wrapText="1" shrinkToFit="1"/>
    </xf>
    <xf numFmtId="0" fontId="28" fillId="0" borderId="12" xfId="1" applyFont="1" applyBorder="1" applyAlignment="1">
      <alignment horizontal="left" vertical="center" wrapText="1" shrinkToFit="1"/>
    </xf>
    <xf numFmtId="0" fontId="28" fillId="0" borderId="19" xfId="1" applyFont="1" applyBorder="1" applyAlignment="1">
      <alignment horizontal="left" vertical="center" wrapText="1" shrinkToFit="1"/>
    </xf>
    <xf numFmtId="0" fontId="10" fillId="0" borderId="4" xfId="1" applyFont="1" applyBorder="1" applyAlignment="1">
      <alignment horizontal="center" vertical="center" wrapText="1" shrinkToFit="1"/>
    </xf>
    <xf numFmtId="0" fontId="10" fillId="0" borderId="2" xfId="1" applyFont="1" applyBorder="1" applyAlignment="1">
      <alignment horizontal="center" vertical="center" wrapText="1" shrinkToFit="1"/>
    </xf>
  </cellXfs>
  <cellStyles count="4">
    <cellStyle name="ハイパーリンク 2" xfId="2" xr:uid="{6C30C2DC-807A-4932-9A0F-81893F8222F1}"/>
    <cellStyle name="桁区切り 2" xfId="3" xr:uid="{0DE197C2-8A60-4523-9A0D-0CA0594F862E}"/>
    <cellStyle name="標準" xfId="0" builtinId="0"/>
    <cellStyle name="標準 2" xfId="1" xr:uid="{2E17AAC3-46BD-4464-9968-06817A22B65C}"/>
  </cellStyles>
  <dxfs count="9">
    <dxf>
      <font>
        <b/>
        <i val="0"/>
        <strike val="0"/>
        <color rgb="FFFF0000"/>
      </font>
      <fill>
        <patternFill patternType="none">
          <bgColor indexed="65"/>
        </patternFill>
      </fill>
    </dxf>
    <dxf>
      <font>
        <b/>
        <i val="0"/>
        <strike val="0"/>
        <color rgb="FFFF0000"/>
      </font>
      <fill>
        <patternFill patternType="none">
          <bgColor indexed="65"/>
        </patternFill>
      </fill>
    </dxf>
    <dxf>
      <font>
        <b/>
        <i val="0"/>
        <strike val="0"/>
        <color rgb="FFFF0000"/>
      </font>
      <fill>
        <patternFill patternType="none">
          <bgColor indexed="65"/>
        </patternFill>
      </fill>
    </dxf>
    <dxf>
      <font>
        <b/>
        <i val="0"/>
        <strike val="0"/>
        <color rgb="FFFF0000"/>
      </font>
      <fill>
        <patternFill patternType="none">
          <bgColor indexed="65"/>
        </patternFill>
      </fill>
    </dxf>
    <dxf>
      <font>
        <b/>
        <i val="0"/>
        <strike val="0"/>
        <color rgb="FFFF0000"/>
      </font>
      <fill>
        <patternFill patternType="none">
          <bgColor indexed="65"/>
        </patternFill>
      </fill>
    </dxf>
    <dxf>
      <font>
        <b/>
        <i val="0"/>
        <strike val="0"/>
        <color rgb="FFFF0000"/>
      </font>
      <fill>
        <patternFill patternType="none">
          <bgColor indexed="65"/>
        </patternFill>
      </fill>
    </dxf>
    <dxf>
      <font>
        <b/>
        <i val="0"/>
        <strike val="0"/>
        <color rgb="FFFF0000"/>
      </font>
      <fill>
        <patternFill patternType="none">
          <bgColor indexed="65"/>
        </patternFill>
      </fill>
    </dxf>
    <dxf>
      <font>
        <b/>
        <i val="0"/>
        <strike val="0"/>
        <color rgb="FFFF0000"/>
      </font>
      <fill>
        <patternFill patternType="none">
          <bgColor indexed="65"/>
        </patternFill>
      </fill>
    </dxf>
    <dxf>
      <font>
        <b/>
        <i val="0"/>
        <strike val="0"/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615950</xdr:colOff>
      <xdr:row>0</xdr:row>
      <xdr:rowOff>88900</xdr:rowOff>
    </xdr:from>
    <xdr:to>
      <xdr:col>15</xdr:col>
      <xdr:colOff>165100</xdr:colOff>
      <xdr:row>0</xdr:row>
      <xdr:rowOff>939800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84DFDB8-C54F-4408-96AC-3868BD247D74}"/>
            </a:ext>
          </a:extLst>
        </xdr:cNvPr>
        <xdr:cNvSpPr txBox="1"/>
      </xdr:nvSpPr>
      <xdr:spPr>
        <a:xfrm>
          <a:off x="1339850" y="88900"/>
          <a:ext cx="6013450" cy="8509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☆★☆お願い☆★☆　</a:t>
          </a:r>
          <a:br>
            <a:rPr kumimoji="1" lang="en-US" altLang="ja-JP" sz="1400">
              <a:latin typeface="HG丸ｺﾞｼｯｸM-PRO" pitchFamily="50" charset="-128"/>
              <a:ea typeface="HG丸ｺﾞｼｯｸM-PRO" pitchFamily="50" charset="-128"/>
            </a:rPr>
          </a:br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ご注文分を一括集計するため、行や列を加えないようお願いします。</a:t>
          </a:r>
          <a:br>
            <a:rPr kumimoji="1" lang="en-US" altLang="ja-JP" sz="1400">
              <a:latin typeface="HG丸ｺﾞｼｯｸM-PRO" pitchFamily="50" charset="-128"/>
              <a:ea typeface="HG丸ｺﾞｼｯｸM-PRO" pitchFamily="50" charset="-128"/>
            </a:rPr>
          </a:br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特注の場合は、備考欄にご指示ください。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9EFB5-90E4-4B7B-949E-D910F96E1D1D}">
  <sheetPr>
    <tabColor rgb="FFFF0000"/>
    <pageSetUpPr fitToPage="1"/>
  </sheetPr>
  <dimension ref="B1:AR64"/>
  <sheetViews>
    <sheetView showGridLines="0" showZeros="0" tabSelected="1" view="pageBreakPreview" topLeftCell="B9" zoomScale="75" zoomScaleNormal="75" zoomScaleSheetLayoutView="75" workbookViewId="0">
      <selection activeCell="Q24" sqref="Q24"/>
    </sheetView>
  </sheetViews>
  <sheetFormatPr defaultColWidth="9" defaultRowHeight="24"/>
  <cols>
    <col min="1" max="1" width="2.625" style="3" customWidth="1"/>
    <col min="2" max="2" width="6.875" style="1" customWidth="1"/>
    <col min="3" max="3" width="8.125" style="2" customWidth="1"/>
    <col min="4" max="4" width="18.25" style="3" customWidth="1"/>
    <col min="5" max="5" width="5.625" style="4" customWidth="1"/>
    <col min="6" max="14" width="5.625" style="3" customWidth="1"/>
    <col min="15" max="15" width="5.625" style="5" customWidth="1"/>
    <col min="16" max="20" width="5.625" style="3" customWidth="1"/>
    <col min="21" max="21" width="8.625" style="3" customWidth="1"/>
    <col min="22" max="22" width="17" style="3" customWidth="1"/>
    <col min="23" max="23" width="17.75" style="3" customWidth="1"/>
    <col min="24" max="16384" width="9" style="3"/>
  </cols>
  <sheetData>
    <row r="1" spans="3:44" ht="81" customHeight="1"/>
    <row r="2" spans="3:44" ht="36.75" customHeight="1">
      <c r="C2" s="89" t="s">
        <v>89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6"/>
      <c r="R2" s="6"/>
      <c r="S2" s="5"/>
      <c r="T2" s="7"/>
    </row>
    <row r="3" spans="3:44" ht="27" customHeight="1">
      <c r="C3" s="8"/>
      <c r="D3" s="8"/>
      <c r="E3" s="8"/>
      <c r="F3" s="8"/>
      <c r="G3" s="61" t="s">
        <v>60</v>
      </c>
      <c r="H3" s="6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</row>
    <row r="4" spans="3:44" ht="27" customHeight="1">
      <c r="C4" s="9"/>
      <c r="D4" s="10"/>
      <c r="E4" s="11"/>
      <c r="F4" s="11"/>
      <c r="G4" s="62" t="s">
        <v>61</v>
      </c>
      <c r="H4" s="62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AG4" s="12"/>
      <c r="AH4" s="12"/>
      <c r="AI4" s="12"/>
      <c r="AJ4" s="12"/>
      <c r="AK4" s="12"/>
      <c r="AL4" s="12"/>
      <c r="AM4" s="12"/>
    </row>
    <row r="5" spans="3:44" ht="27" customHeight="1">
      <c r="C5" s="9"/>
      <c r="D5" s="10"/>
      <c r="E5" s="11"/>
      <c r="F5" s="11"/>
      <c r="G5" s="62" t="s">
        <v>62</v>
      </c>
      <c r="H5" s="62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AG5" s="13"/>
      <c r="AH5" s="13"/>
      <c r="AI5" s="13"/>
      <c r="AJ5" s="13"/>
      <c r="AK5" s="13"/>
      <c r="AL5" s="13"/>
      <c r="AM5" s="13"/>
    </row>
    <row r="6" spans="3:44" ht="11.25" customHeight="1">
      <c r="C6" s="9"/>
      <c r="D6" s="10"/>
      <c r="E6" s="11"/>
      <c r="F6" s="11"/>
      <c r="G6" s="14"/>
      <c r="H6" s="15"/>
      <c r="I6" s="14"/>
      <c r="J6" s="15"/>
      <c r="K6" s="15"/>
      <c r="L6" s="15"/>
      <c r="M6" s="15"/>
      <c r="N6" s="15"/>
      <c r="O6" s="15"/>
      <c r="P6" s="5"/>
      <c r="Q6" s="5"/>
      <c r="R6" s="5"/>
      <c r="AG6" s="13"/>
      <c r="AH6" s="13"/>
      <c r="AI6" s="13"/>
      <c r="AJ6" s="13"/>
      <c r="AK6" s="13"/>
      <c r="AL6" s="13"/>
      <c r="AM6" s="13"/>
    </row>
    <row r="7" spans="3:44" ht="42" customHeight="1">
      <c r="C7" s="16" t="s">
        <v>0</v>
      </c>
      <c r="D7" s="17" t="s">
        <v>1</v>
      </c>
      <c r="E7" s="92" t="s">
        <v>2</v>
      </c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U7" s="18" t="s">
        <v>3</v>
      </c>
      <c r="V7" s="19" t="s">
        <v>55</v>
      </c>
      <c r="W7" s="19" t="s">
        <v>56</v>
      </c>
      <c r="X7" s="20"/>
      <c r="Y7" s="20"/>
      <c r="Z7" s="20"/>
      <c r="AA7" s="3" t="s">
        <v>4</v>
      </c>
      <c r="AJ7" s="13"/>
      <c r="AK7" s="13"/>
      <c r="AL7" s="13"/>
      <c r="AM7" s="13"/>
      <c r="AN7" s="13"/>
      <c r="AO7" s="13"/>
      <c r="AP7" s="13"/>
    </row>
    <row r="8" spans="3:44" ht="30" customHeight="1">
      <c r="C8" s="101" t="s">
        <v>5</v>
      </c>
      <c r="D8" s="102"/>
      <c r="E8" s="92" t="s">
        <v>77</v>
      </c>
      <c r="F8" s="93"/>
      <c r="G8" s="93"/>
      <c r="H8" s="93"/>
      <c r="I8" s="93"/>
      <c r="J8" s="93"/>
      <c r="K8" s="93"/>
      <c r="L8" s="94"/>
      <c r="M8" s="95"/>
      <c r="N8" s="96"/>
      <c r="O8" s="96"/>
      <c r="P8" s="96"/>
      <c r="Q8" s="96"/>
      <c r="R8" s="96"/>
      <c r="S8" s="96"/>
      <c r="T8" s="97"/>
      <c r="U8" s="22"/>
      <c r="V8" s="22"/>
      <c r="W8" s="22"/>
      <c r="X8" s="20"/>
      <c r="Y8" s="20"/>
      <c r="Z8" s="20"/>
      <c r="AJ8" s="13"/>
      <c r="AK8" s="13"/>
      <c r="AL8" s="13"/>
      <c r="AM8" s="13"/>
      <c r="AN8" s="13"/>
      <c r="AO8" s="13"/>
      <c r="AP8" s="13"/>
    </row>
    <row r="9" spans="3:44" ht="30" customHeight="1" thickBot="1">
      <c r="C9" s="103"/>
      <c r="D9" s="104"/>
      <c r="E9" s="21" t="s">
        <v>6</v>
      </c>
      <c r="F9" s="21" t="s">
        <v>7</v>
      </c>
      <c r="G9" s="21" t="s">
        <v>8</v>
      </c>
      <c r="H9" s="21" t="s">
        <v>9</v>
      </c>
      <c r="I9" s="21" t="s">
        <v>10</v>
      </c>
      <c r="J9" s="21" t="s">
        <v>11</v>
      </c>
      <c r="K9" s="21" t="s">
        <v>12</v>
      </c>
      <c r="L9" s="22"/>
      <c r="M9" s="76"/>
      <c r="N9" s="76"/>
      <c r="O9" s="76"/>
      <c r="P9" s="76"/>
      <c r="Q9" s="76"/>
      <c r="R9" s="76"/>
      <c r="S9" s="76"/>
      <c r="T9" s="22"/>
      <c r="U9" s="22"/>
      <c r="V9" s="22"/>
      <c r="W9" s="22"/>
      <c r="X9" s="5"/>
      <c r="Y9" s="5"/>
      <c r="Z9" s="5"/>
      <c r="AA9" s="23" t="s">
        <v>13</v>
      </c>
      <c r="AF9" s="24" t="s">
        <v>14</v>
      </c>
      <c r="AG9" s="24" t="s">
        <v>14</v>
      </c>
      <c r="AH9" s="24" t="s">
        <v>14</v>
      </c>
      <c r="AO9" s="13"/>
      <c r="AP9" s="13"/>
      <c r="AQ9" s="13"/>
      <c r="AR9" s="13"/>
    </row>
    <row r="10" spans="3:44" ht="21.95" customHeight="1" thickBot="1">
      <c r="C10" s="90" t="s">
        <v>57</v>
      </c>
      <c r="D10" s="25" t="s">
        <v>15</v>
      </c>
      <c r="E10" s="72">
        <v>2700</v>
      </c>
      <c r="F10" s="72">
        <v>2700</v>
      </c>
      <c r="G10" s="72">
        <v>2700</v>
      </c>
      <c r="H10" s="72">
        <v>2700</v>
      </c>
      <c r="I10" s="72">
        <v>2800</v>
      </c>
      <c r="J10" s="72">
        <v>2800</v>
      </c>
      <c r="K10" s="72">
        <v>2800</v>
      </c>
      <c r="L10" s="73"/>
      <c r="M10" s="77"/>
      <c r="N10" s="77"/>
      <c r="O10" s="77"/>
      <c r="P10" s="77"/>
      <c r="Q10" s="78"/>
      <c r="R10" s="78"/>
      <c r="S10" s="78"/>
      <c r="T10" s="26"/>
      <c r="U10" s="26"/>
      <c r="V10" s="26"/>
      <c r="W10" s="26"/>
      <c r="X10" s="5"/>
      <c r="Y10" s="5"/>
      <c r="Z10" s="5"/>
      <c r="AA10" s="27" t="s">
        <v>16</v>
      </c>
      <c r="AB10" s="27" t="s">
        <v>6</v>
      </c>
      <c r="AC10" s="27" t="s">
        <v>7</v>
      </c>
      <c r="AD10" s="27" t="s">
        <v>8</v>
      </c>
      <c r="AE10" s="27" t="s">
        <v>9</v>
      </c>
      <c r="AF10" s="27" t="s">
        <v>17</v>
      </c>
      <c r="AG10" s="27" t="s">
        <v>18</v>
      </c>
      <c r="AH10" s="27" t="s">
        <v>19</v>
      </c>
      <c r="AO10" s="13"/>
      <c r="AP10" s="13"/>
    </row>
    <row r="11" spans="3:44" ht="21.95" customHeight="1" thickBot="1">
      <c r="C11" s="90"/>
      <c r="D11" s="28" t="s">
        <v>20</v>
      </c>
      <c r="E11" s="29"/>
      <c r="F11" s="29"/>
      <c r="G11" s="29"/>
      <c r="H11" s="29"/>
      <c r="I11" s="29"/>
      <c r="J11" s="29"/>
      <c r="K11" s="29"/>
      <c r="L11" s="26"/>
      <c r="M11" s="26"/>
      <c r="N11" s="26"/>
      <c r="O11" s="26"/>
      <c r="P11" s="26"/>
      <c r="Q11" s="26"/>
      <c r="R11" s="26"/>
      <c r="S11" s="26"/>
      <c r="T11" s="26"/>
      <c r="U11" s="30">
        <f>E11+F11+G11+H11+I11+J11+K11</f>
        <v>0</v>
      </c>
      <c r="V11" s="31">
        <f>2700*(E11+F11+G11+H11)+2800*(I11+J11+K11)</f>
        <v>0</v>
      </c>
      <c r="W11" s="31"/>
      <c r="X11" s="5"/>
      <c r="Y11" s="5"/>
      <c r="Z11" s="5"/>
      <c r="AA11" s="32" t="s">
        <v>21</v>
      </c>
      <c r="AB11" s="32">
        <v>21</v>
      </c>
      <c r="AC11" s="32">
        <v>22</v>
      </c>
      <c r="AD11" s="32">
        <v>23</v>
      </c>
      <c r="AE11" s="32">
        <v>24</v>
      </c>
      <c r="AF11" s="32">
        <v>24</v>
      </c>
      <c r="AG11" s="32">
        <v>25</v>
      </c>
      <c r="AH11" s="32">
        <v>26</v>
      </c>
      <c r="AO11" s="13"/>
      <c r="AP11" s="13"/>
    </row>
    <row r="12" spans="3:44" ht="21.95" customHeight="1" thickBot="1">
      <c r="C12" s="90"/>
      <c r="D12" s="28" t="s">
        <v>22</v>
      </c>
      <c r="E12" s="29"/>
      <c r="F12" s="29"/>
      <c r="G12" s="29"/>
      <c r="H12" s="29"/>
      <c r="I12" s="29"/>
      <c r="J12" s="29"/>
      <c r="K12" s="29"/>
      <c r="L12" s="26"/>
      <c r="M12" s="26"/>
      <c r="N12" s="26"/>
      <c r="O12" s="26"/>
      <c r="P12" s="26"/>
      <c r="Q12" s="26"/>
      <c r="R12" s="26"/>
      <c r="S12" s="26"/>
      <c r="T12" s="26"/>
      <c r="U12" s="30">
        <f>E12+F12+G12+H12+I12+J12+K12</f>
        <v>0</v>
      </c>
      <c r="V12" s="31">
        <f>2700*(E12+F12+G12+H12)+2800*(I12+J12+K12)</f>
        <v>0</v>
      </c>
      <c r="W12" s="31"/>
      <c r="X12" s="5"/>
      <c r="Y12" s="5"/>
      <c r="Z12" s="5"/>
      <c r="AA12" s="32" t="s">
        <v>23</v>
      </c>
      <c r="AB12" s="32">
        <v>48</v>
      </c>
      <c r="AC12" s="32">
        <v>51</v>
      </c>
      <c r="AD12" s="32">
        <v>54</v>
      </c>
      <c r="AE12" s="32">
        <v>57</v>
      </c>
      <c r="AF12" s="32">
        <v>60</v>
      </c>
      <c r="AG12" s="32">
        <v>63</v>
      </c>
      <c r="AH12" s="32">
        <v>66</v>
      </c>
      <c r="AO12" s="13"/>
      <c r="AP12" s="13"/>
    </row>
    <row r="13" spans="3:44" ht="21.95" customHeight="1" thickBot="1">
      <c r="C13" s="90"/>
      <c r="D13" s="28" t="s">
        <v>87</v>
      </c>
      <c r="E13" s="29"/>
      <c r="F13" s="29"/>
      <c r="G13" s="29"/>
      <c r="H13" s="29"/>
      <c r="I13" s="29"/>
      <c r="J13" s="29"/>
      <c r="K13" s="29"/>
      <c r="L13" s="26"/>
      <c r="M13" s="26"/>
      <c r="N13" s="26"/>
      <c r="O13" s="26"/>
      <c r="P13" s="26"/>
      <c r="Q13" s="26"/>
      <c r="R13" s="26"/>
      <c r="S13" s="26"/>
      <c r="T13" s="26"/>
      <c r="U13" s="30">
        <f>E13+F13+G13+H13+I13+J13+K13</f>
        <v>0</v>
      </c>
      <c r="V13" s="31">
        <f>2700*(E13+F13+G13+H13)+2800*(I13+J13+K13)</f>
        <v>0</v>
      </c>
      <c r="W13" s="31"/>
      <c r="X13" s="5"/>
      <c r="Y13" s="5"/>
      <c r="Z13" s="5"/>
      <c r="AA13" s="32" t="s">
        <v>24</v>
      </c>
      <c r="AB13" s="32">
        <v>67</v>
      </c>
      <c r="AC13" s="32">
        <v>71</v>
      </c>
      <c r="AD13" s="32">
        <v>75</v>
      </c>
      <c r="AE13" s="32">
        <v>77</v>
      </c>
      <c r="AF13" s="32">
        <v>78</v>
      </c>
      <c r="AG13" s="32">
        <v>81</v>
      </c>
      <c r="AH13" s="32">
        <v>83</v>
      </c>
      <c r="AO13" s="13"/>
      <c r="AP13" s="13"/>
    </row>
    <row r="14" spans="3:44" ht="21.95" customHeight="1">
      <c r="C14" s="91"/>
      <c r="D14" s="28" t="s">
        <v>88</v>
      </c>
      <c r="E14" s="29"/>
      <c r="F14" s="29"/>
      <c r="G14" s="29"/>
      <c r="H14" s="29"/>
      <c r="I14" s="29"/>
      <c r="J14" s="29"/>
      <c r="K14" s="29"/>
      <c r="L14" s="26"/>
      <c r="M14" s="26"/>
      <c r="N14" s="26"/>
      <c r="O14" s="26"/>
      <c r="P14" s="26"/>
      <c r="Q14" s="26"/>
      <c r="R14" s="26"/>
      <c r="S14" s="26"/>
      <c r="T14" s="26"/>
      <c r="U14" s="30">
        <f>E14+F14+G14+H14+I14+J14+K14</f>
        <v>0</v>
      </c>
      <c r="V14" s="31">
        <f>2700*(E14+F14+G14+H14)+2800*(I14+J14+K14)</f>
        <v>0</v>
      </c>
      <c r="W14" s="31"/>
      <c r="X14" s="5"/>
      <c r="Y14" s="5"/>
      <c r="Z14" s="5"/>
      <c r="AA14" s="23" t="s">
        <v>25</v>
      </c>
      <c r="AF14" s="33" t="s">
        <v>14</v>
      </c>
      <c r="AG14" s="33" t="s">
        <v>14</v>
      </c>
      <c r="AH14" s="33" t="s">
        <v>14</v>
      </c>
      <c r="AO14" s="13"/>
      <c r="AP14" s="13"/>
    </row>
    <row r="15" spans="3:44" ht="30" customHeight="1" thickBot="1">
      <c r="C15" s="101" t="s">
        <v>119</v>
      </c>
      <c r="D15" s="102"/>
      <c r="E15" s="92" t="s">
        <v>77</v>
      </c>
      <c r="F15" s="93"/>
      <c r="G15" s="93"/>
      <c r="H15" s="93"/>
      <c r="I15" s="93"/>
      <c r="J15" s="93"/>
      <c r="K15" s="93"/>
      <c r="L15" s="94"/>
      <c r="M15" s="92" t="s">
        <v>78</v>
      </c>
      <c r="N15" s="93"/>
      <c r="O15" s="93"/>
      <c r="P15" s="93"/>
      <c r="Q15" s="93"/>
      <c r="R15" s="93"/>
      <c r="S15" s="93"/>
      <c r="T15" s="94"/>
      <c r="U15" s="22"/>
      <c r="V15" s="22"/>
      <c r="W15" s="22"/>
      <c r="X15" s="20"/>
      <c r="Y15" s="20"/>
      <c r="Z15" s="20"/>
      <c r="AJ15" s="13"/>
      <c r="AK15" s="13"/>
      <c r="AL15" s="13"/>
      <c r="AM15" s="13"/>
      <c r="AN15" s="13"/>
      <c r="AO15" s="13"/>
      <c r="AP15" s="13"/>
    </row>
    <row r="16" spans="3:44" ht="30" customHeight="1" thickBot="1">
      <c r="C16" s="103"/>
      <c r="D16" s="104"/>
      <c r="E16" s="19" t="s">
        <v>26</v>
      </c>
      <c r="F16" s="19" t="s">
        <v>27</v>
      </c>
      <c r="G16" s="19" t="s">
        <v>28</v>
      </c>
      <c r="H16" s="19" t="s">
        <v>29</v>
      </c>
      <c r="I16" s="19" t="s">
        <v>17</v>
      </c>
      <c r="J16" s="19" t="s">
        <v>18</v>
      </c>
      <c r="K16" s="19" t="s">
        <v>19</v>
      </c>
      <c r="L16" s="22"/>
      <c r="M16" s="19" t="s">
        <v>26</v>
      </c>
      <c r="N16" s="19" t="s">
        <v>27</v>
      </c>
      <c r="O16" s="19" t="s">
        <v>28</v>
      </c>
      <c r="P16" s="19" t="s">
        <v>29</v>
      </c>
      <c r="Q16" s="19" t="s">
        <v>17</v>
      </c>
      <c r="R16" s="19" t="s">
        <v>18</v>
      </c>
      <c r="S16" s="19" t="s">
        <v>19</v>
      </c>
      <c r="T16" s="22"/>
      <c r="U16" s="22"/>
      <c r="V16" s="22"/>
      <c r="W16" s="22"/>
      <c r="X16" s="5"/>
      <c r="Y16" s="5"/>
      <c r="Z16" s="5"/>
      <c r="AA16" s="27" t="s">
        <v>16</v>
      </c>
      <c r="AB16" s="27" t="s">
        <v>6</v>
      </c>
      <c r="AC16" s="27" t="s">
        <v>7</v>
      </c>
      <c r="AD16" s="27" t="s">
        <v>8</v>
      </c>
      <c r="AE16" s="27" t="s">
        <v>9</v>
      </c>
      <c r="AF16" s="27" t="s">
        <v>17</v>
      </c>
      <c r="AG16" s="27" t="s">
        <v>18</v>
      </c>
      <c r="AH16" s="27" t="s">
        <v>19</v>
      </c>
      <c r="AO16" s="13"/>
      <c r="AP16" s="13"/>
      <c r="AQ16" s="13"/>
      <c r="AR16" s="13"/>
    </row>
    <row r="17" spans="2:44" ht="21.95" customHeight="1" thickBot="1">
      <c r="C17" s="90" t="s">
        <v>58</v>
      </c>
      <c r="D17" s="25" t="s">
        <v>15</v>
      </c>
      <c r="E17" s="72">
        <v>1700</v>
      </c>
      <c r="F17" s="72">
        <v>1700</v>
      </c>
      <c r="G17" s="72">
        <v>1700</v>
      </c>
      <c r="H17" s="72">
        <v>1700</v>
      </c>
      <c r="I17" s="72">
        <v>1900</v>
      </c>
      <c r="J17" s="72">
        <v>1900</v>
      </c>
      <c r="K17" s="72">
        <v>1900</v>
      </c>
      <c r="L17" s="73"/>
      <c r="M17" s="72">
        <v>1700</v>
      </c>
      <c r="N17" s="72">
        <v>1700</v>
      </c>
      <c r="O17" s="72">
        <v>1700</v>
      </c>
      <c r="P17" s="72">
        <v>1700</v>
      </c>
      <c r="Q17" s="72">
        <v>1900</v>
      </c>
      <c r="R17" s="72">
        <v>1900</v>
      </c>
      <c r="S17" s="72">
        <v>1900</v>
      </c>
      <c r="T17" s="26"/>
      <c r="U17" s="26"/>
      <c r="V17" s="26"/>
      <c r="W17" s="26"/>
      <c r="X17" s="5"/>
      <c r="Y17" s="5"/>
      <c r="Z17" s="5"/>
      <c r="AA17" s="32" t="s">
        <v>21</v>
      </c>
      <c r="AB17" s="32">
        <v>59</v>
      </c>
      <c r="AC17" s="32">
        <v>60</v>
      </c>
      <c r="AD17" s="32">
        <v>61</v>
      </c>
      <c r="AE17" s="32">
        <v>62</v>
      </c>
      <c r="AF17" s="32">
        <v>63</v>
      </c>
      <c r="AG17" s="32">
        <v>64</v>
      </c>
      <c r="AH17" s="32">
        <v>65</v>
      </c>
      <c r="AO17" s="13"/>
      <c r="AP17" s="13"/>
      <c r="AQ17" s="13"/>
      <c r="AR17" s="13"/>
    </row>
    <row r="18" spans="2:44" ht="21.95" customHeight="1" thickBot="1">
      <c r="B18" s="1">
        <f>SUM(U11:U14)</f>
        <v>0</v>
      </c>
      <c r="C18" s="90"/>
      <c r="D18" s="28" t="s">
        <v>99</v>
      </c>
      <c r="E18" s="29"/>
      <c r="F18" s="29"/>
      <c r="G18" s="29"/>
      <c r="H18" s="29"/>
      <c r="I18" s="29"/>
      <c r="J18" s="29"/>
      <c r="K18" s="29"/>
      <c r="L18" s="26"/>
      <c r="M18" s="29"/>
      <c r="N18" s="29"/>
      <c r="O18" s="29"/>
      <c r="P18" s="29"/>
      <c r="Q18" s="29"/>
      <c r="R18" s="29"/>
      <c r="S18" s="29"/>
      <c r="T18" s="26"/>
      <c r="U18" s="30">
        <f>E18+F18+G18+H18+I18+J18+K18+M18+N18+O18+P18+Q18+R18+S18</f>
        <v>0</v>
      </c>
      <c r="V18" s="31">
        <f>1700*(E18+F18+G18+H18+M18+N18+O18+P18)+1900*(I18+J18+K18+Q18+R18+S18)</f>
        <v>0</v>
      </c>
      <c r="W18" s="31"/>
      <c r="X18" s="5"/>
      <c r="Y18" s="5"/>
      <c r="Z18" s="5"/>
      <c r="AA18" s="32" t="s">
        <v>23</v>
      </c>
      <c r="AB18" s="32">
        <v>47</v>
      </c>
      <c r="AC18" s="32">
        <v>50</v>
      </c>
      <c r="AD18" s="32">
        <v>53</v>
      </c>
      <c r="AE18" s="32">
        <v>56</v>
      </c>
      <c r="AF18" s="32">
        <v>60</v>
      </c>
      <c r="AG18" s="32">
        <v>64</v>
      </c>
      <c r="AH18" s="32">
        <v>68</v>
      </c>
      <c r="AO18" s="13"/>
      <c r="AP18" s="13"/>
      <c r="AQ18" s="13"/>
      <c r="AR18" s="13"/>
    </row>
    <row r="19" spans="2:44" ht="21.95" customHeight="1" thickBot="1">
      <c r="C19" s="90"/>
      <c r="D19" s="34" t="s">
        <v>100</v>
      </c>
      <c r="E19" s="29"/>
      <c r="F19" s="29"/>
      <c r="G19" s="29"/>
      <c r="H19" s="29"/>
      <c r="I19" s="29"/>
      <c r="J19" s="29"/>
      <c r="K19" s="29"/>
      <c r="L19" s="26"/>
      <c r="M19" s="29"/>
      <c r="N19" s="29"/>
      <c r="O19" s="29"/>
      <c r="P19" s="29"/>
      <c r="Q19" s="29"/>
      <c r="R19" s="29"/>
      <c r="S19" s="29"/>
      <c r="T19" s="26"/>
      <c r="U19" s="30">
        <f t="shared" ref="U19:U20" si="0">E19+F19+G19+H19+I19+J19+K19+M19+N19+O19+P19+Q19+R19+S19</f>
        <v>0</v>
      </c>
      <c r="V19" s="31">
        <f t="shared" ref="V19:V20" si="1">1700*(E19+F19+G19+H19+M19+N19+O19+P19)+1900*(I19+J19+K19+Q19+R19+S19)</f>
        <v>0</v>
      </c>
      <c r="W19" s="31"/>
      <c r="X19" s="5"/>
      <c r="Y19" s="5"/>
      <c r="Z19" s="5"/>
      <c r="AA19" s="32" t="s">
        <v>24</v>
      </c>
      <c r="AB19" s="32">
        <v>65</v>
      </c>
      <c r="AC19" s="32">
        <v>68</v>
      </c>
      <c r="AD19" s="32">
        <v>71</v>
      </c>
      <c r="AE19" s="32">
        <v>74</v>
      </c>
      <c r="AF19" s="32">
        <v>77</v>
      </c>
      <c r="AG19" s="32">
        <v>80</v>
      </c>
      <c r="AH19" s="32">
        <v>82</v>
      </c>
      <c r="AN19" s="13"/>
      <c r="AO19" s="13"/>
      <c r="AP19" s="13"/>
      <c r="AQ19" s="13"/>
    </row>
    <row r="20" spans="2:44" ht="21.95" customHeight="1">
      <c r="C20" s="91"/>
      <c r="D20" s="34" t="s">
        <v>22</v>
      </c>
      <c r="E20" s="29"/>
      <c r="F20" s="29"/>
      <c r="G20" s="29"/>
      <c r="H20" s="29"/>
      <c r="I20" s="29"/>
      <c r="J20" s="29"/>
      <c r="K20" s="29"/>
      <c r="L20" s="26"/>
      <c r="M20" s="29"/>
      <c r="N20" s="29"/>
      <c r="O20" s="29"/>
      <c r="P20" s="29"/>
      <c r="Q20" s="29"/>
      <c r="R20" s="29"/>
      <c r="S20" s="29"/>
      <c r="T20" s="26"/>
      <c r="U20" s="30">
        <f t="shared" si="0"/>
        <v>0</v>
      </c>
      <c r="V20" s="31">
        <f t="shared" si="1"/>
        <v>0</v>
      </c>
      <c r="W20" s="31"/>
      <c r="X20" s="5"/>
      <c r="Y20" s="5"/>
      <c r="Z20" s="5"/>
      <c r="AA20" s="23" t="s">
        <v>31</v>
      </c>
      <c r="AF20" s="33" t="s">
        <v>14</v>
      </c>
      <c r="AG20" s="33" t="s">
        <v>14</v>
      </c>
      <c r="AH20" s="33" t="s">
        <v>14</v>
      </c>
      <c r="AN20" s="13"/>
      <c r="AO20" s="13"/>
      <c r="AP20" s="13"/>
      <c r="AQ20" s="13"/>
    </row>
    <row r="21" spans="2:44" ht="30" customHeight="1" thickBot="1">
      <c r="C21" s="101" t="s">
        <v>32</v>
      </c>
      <c r="D21" s="102"/>
      <c r="E21" s="92" t="s">
        <v>77</v>
      </c>
      <c r="F21" s="93"/>
      <c r="G21" s="93"/>
      <c r="H21" s="93"/>
      <c r="I21" s="93"/>
      <c r="J21" s="93"/>
      <c r="K21" s="93"/>
      <c r="L21" s="94"/>
      <c r="M21" s="92" t="s">
        <v>78</v>
      </c>
      <c r="N21" s="93"/>
      <c r="O21" s="93"/>
      <c r="P21" s="93"/>
      <c r="Q21" s="93"/>
      <c r="R21" s="93"/>
      <c r="S21" s="93"/>
      <c r="T21" s="94"/>
      <c r="U21" s="22"/>
      <c r="V21" s="22"/>
      <c r="W21" s="22"/>
      <c r="X21" s="20"/>
      <c r="Y21" s="20"/>
      <c r="Z21" s="20"/>
      <c r="AJ21" s="13"/>
      <c r="AK21" s="13"/>
      <c r="AL21" s="13"/>
      <c r="AM21" s="13"/>
      <c r="AN21" s="13"/>
      <c r="AO21" s="13"/>
      <c r="AP21" s="13"/>
    </row>
    <row r="22" spans="2:44" ht="30" customHeight="1" thickBot="1">
      <c r="C22" s="103"/>
      <c r="D22" s="104"/>
      <c r="E22" s="19" t="s">
        <v>26</v>
      </c>
      <c r="F22" s="19" t="s">
        <v>27</v>
      </c>
      <c r="G22" s="19" t="s">
        <v>28</v>
      </c>
      <c r="H22" s="19" t="s">
        <v>33</v>
      </c>
      <c r="I22" s="19" t="s">
        <v>34</v>
      </c>
      <c r="J22" s="19" t="s">
        <v>35</v>
      </c>
      <c r="K22" s="18" t="s">
        <v>36</v>
      </c>
      <c r="L22" s="22"/>
      <c r="M22" s="19" t="s">
        <v>26</v>
      </c>
      <c r="N22" s="19" t="s">
        <v>27</v>
      </c>
      <c r="O22" s="19" t="s">
        <v>28</v>
      </c>
      <c r="P22" s="19" t="s">
        <v>33</v>
      </c>
      <c r="Q22" s="19" t="s">
        <v>34</v>
      </c>
      <c r="R22" s="19" t="s">
        <v>35</v>
      </c>
      <c r="S22" s="18" t="s">
        <v>36</v>
      </c>
      <c r="T22" s="22"/>
      <c r="U22" s="22"/>
      <c r="V22" s="22"/>
      <c r="W22" s="22"/>
      <c r="X22" s="5"/>
      <c r="Y22" s="5"/>
      <c r="Z22" s="5"/>
      <c r="AA22" s="27" t="s">
        <v>16</v>
      </c>
      <c r="AB22" s="27" t="s">
        <v>6</v>
      </c>
      <c r="AC22" s="27" t="s">
        <v>7</v>
      </c>
      <c r="AD22" s="27" t="s">
        <v>8</v>
      </c>
      <c r="AE22" s="27" t="s">
        <v>37</v>
      </c>
      <c r="AF22" s="27" t="s">
        <v>34</v>
      </c>
      <c r="AG22" s="35" t="s">
        <v>35</v>
      </c>
      <c r="AH22" s="27" t="s">
        <v>35</v>
      </c>
      <c r="AN22" s="13"/>
      <c r="AO22" s="13"/>
      <c r="AP22" s="13"/>
      <c r="AQ22" s="13"/>
    </row>
    <row r="23" spans="2:44" ht="21.95" customHeight="1" thickBot="1">
      <c r="C23" s="90" t="s">
        <v>58</v>
      </c>
      <c r="D23" s="25" t="s">
        <v>15</v>
      </c>
      <c r="E23" s="72">
        <v>1600</v>
      </c>
      <c r="F23" s="72">
        <v>1600</v>
      </c>
      <c r="G23" s="72">
        <v>1600</v>
      </c>
      <c r="H23" s="72">
        <v>1600</v>
      </c>
      <c r="I23" s="72">
        <v>1700</v>
      </c>
      <c r="J23" s="72">
        <v>1700</v>
      </c>
      <c r="K23" s="72">
        <v>1700</v>
      </c>
      <c r="L23" s="73"/>
      <c r="M23" s="72">
        <v>1600</v>
      </c>
      <c r="N23" s="72">
        <v>1600</v>
      </c>
      <c r="O23" s="72">
        <v>1600</v>
      </c>
      <c r="P23" s="72">
        <v>1600</v>
      </c>
      <c r="Q23" s="72">
        <v>1700</v>
      </c>
      <c r="R23" s="72">
        <v>1700</v>
      </c>
      <c r="S23" s="72">
        <v>1700</v>
      </c>
      <c r="T23" s="26"/>
      <c r="U23" s="26"/>
      <c r="V23" s="26"/>
      <c r="W23" s="26"/>
      <c r="X23" s="5"/>
      <c r="Y23" s="5"/>
      <c r="Z23" s="5"/>
      <c r="AA23" s="32" t="s">
        <v>21</v>
      </c>
      <c r="AB23" s="32">
        <v>20</v>
      </c>
      <c r="AC23" s="32">
        <v>21</v>
      </c>
      <c r="AD23" s="32">
        <v>22</v>
      </c>
      <c r="AE23" s="32">
        <v>23</v>
      </c>
      <c r="AF23" s="32">
        <v>25</v>
      </c>
      <c r="AG23" s="36">
        <v>26</v>
      </c>
      <c r="AH23" s="32">
        <v>27</v>
      </c>
      <c r="AN23" s="13"/>
      <c r="AO23" s="13"/>
      <c r="AP23" s="13"/>
      <c r="AQ23" s="13"/>
    </row>
    <row r="24" spans="2:44" ht="21.95" customHeight="1" thickBot="1">
      <c r="C24" s="90"/>
      <c r="D24" s="87" t="s">
        <v>101</v>
      </c>
      <c r="E24" s="29"/>
      <c r="F24" s="29"/>
      <c r="G24" s="29"/>
      <c r="H24" s="29"/>
      <c r="I24" s="29"/>
      <c r="J24" s="29"/>
      <c r="K24" s="29"/>
      <c r="L24" s="26"/>
      <c r="M24" s="29"/>
      <c r="N24" s="29"/>
      <c r="O24" s="29"/>
      <c r="P24" s="29"/>
      <c r="Q24" s="29"/>
      <c r="R24" s="29"/>
      <c r="S24" s="29"/>
      <c r="T24" s="26"/>
      <c r="U24" s="30">
        <f>E24+F24+G24+H24+I24+J24+K24+M24+N24+O24+P24+Q24+R24+S24</f>
        <v>0</v>
      </c>
      <c r="V24" s="31">
        <f>1600*(E24+F24+G24+H24+M24+N24+O24+P24)+1700*(I24+J24+K24+Q24+R24+S24)</f>
        <v>0</v>
      </c>
      <c r="W24" s="31"/>
      <c r="X24" s="5"/>
      <c r="Y24" s="5"/>
      <c r="Z24" s="5"/>
      <c r="AA24" s="32" t="s">
        <v>23</v>
      </c>
      <c r="AB24" s="32">
        <v>48</v>
      </c>
      <c r="AC24" s="32">
        <v>51</v>
      </c>
      <c r="AD24" s="32">
        <v>54</v>
      </c>
      <c r="AE24" s="32">
        <v>57</v>
      </c>
      <c r="AF24" s="32">
        <v>60</v>
      </c>
      <c r="AG24" s="36">
        <v>64</v>
      </c>
      <c r="AH24" s="32">
        <v>68</v>
      </c>
      <c r="AN24" s="13"/>
      <c r="AO24" s="13"/>
      <c r="AP24" s="13"/>
      <c r="AQ24" s="13"/>
    </row>
    <row r="25" spans="2:44" ht="21.95" customHeight="1" thickBot="1">
      <c r="C25" s="90"/>
      <c r="D25" s="28" t="s">
        <v>30</v>
      </c>
      <c r="E25" s="29"/>
      <c r="F25" s="29"/>
      <c r="G25" s="29"/>
      <c r="H25" s="29"/>
      <c r="I25" s="29"/>
      <c r="J25" s="29"/>
      <c r="K25" s="29"/>
      <c r="L25" s="26"/>
      <c r="M25" s="29"/>
      <c r="N25" s="29"/>
      <c r="O25" s="29"/>
      <c r="P25" s="29"/>
      <c r="Q25" s="29"/>
      <c r="R25" s="29"/>
      <c r="S25" s="29"/>
      <c r="T25" s="26"/>
      <c r="U25" s="30">
        <f t="shared" ref="U25:U27" si="2">E25+F25+G25+H25+I25+J25+K25+M25+N25+O25+P25+Q25+R25+S25</f>
        <v>0</v>
      </c>
      <c r="V25" s="31">
        <f t="shared" ref="V25:V26" si="3">1600*(E25+F25+G25+H25+M25+N25+O25+P25)+1700*(I25+J25+K25+Q25+R25+S25)</f>
        <v>0</v>
      </c>
      <c r="W25" s="31"/>
      <c r="X25" s="5"/>
      <c r="Y25" s="5"/>
      <c r="Z25" s="5"/>
      <c r="AA25" s="32" t="s">
        <v>38</v>
      </c>
      <c r="AB25" s="32">
        <v>65</v>
      </c>
      <c r="AC25" s="32">
        <v>68</v>
      </c>
      <c r="AD25" s="32">
        <v>71</v>
      </c>
      <c r="AE25" s="32">
        <v>74</v>
      </c>
      <c r="AF25" s="32">
        <v>77</v>
      </c>
      <c r="AG25" s="36">
        <v>80</v>
      </c>
      <c r="AH25" s="32">
        <v>83</v>
      </c>
      <c r="AN25" s="13"/>
      <c r="AO25" s="13"/>
      <c r="AP25" s="13"/>
      <c r="AQ25" s="13"/>
    </row>
    <row r="26" spans="2:44" ht="21.95" customHeight="1">
      <c r="B26" s="1">
        <f>SUM(U19:U20)</f>
        <v>0</v>
      </c>
      <c r="C26" s="90"/>
      <c r="D26" s="28" t="s">
        <v>59</v>
      </c>
      <c r="E26" s="29"/>
      <c r="F26" s="29"/>
      <c r="G26" s="29"/>
      <c r="H26" s="29"/>
      <c r="I26" s="29"/>
      <c r="J26" s="29"/>
      <c r="K26" s="29"/>
      <c r="L26" s="26"/>
      <c r="M26" s="29"/>
      <c r="N26" s="29"/>
      <c r="O26" s="29"/>
      <c r="P26" s="29"/>
      <c r="Q26" s="29"/>
      <c r="R26" s="29"/>
      <c r="S26" s="29"/>
      <c r="T26" s="26"/>
      <c r="U26" s="30">
        <f t="shared" si="2"/>
        <v>0</v>
      </c>
      <c r="V26" s="31">
        <f t="shared" si="3"/>
        <v>0</v>
      </c>
      <c r="W26" s="31"/>
      <c r="X26" s="5"/>
      <c r="Y26" s="5"/>
      <c r="Z26" s="5"/>
      <c r="AA26" s="5" t="s">
        <v>39</v>
      </c>
      <c r="AN26" s="13"/>
      <c r="AO26" s="13"/>
      <c r="AP26" s="13"/>
      <c r="AQ26" s="13"/>
    </row>
    <row r="27" spans="2:44" ht="21.95" customHeight="1">
      <c r="C27" s="91"/>
      <c r="D27" s="88" t="s">
        <v>102</v>
      </c>
      <c r="E27" s="29"/>
      <c r="F27" s="29"/>
      <c r="G27" s="29"/>
      <c r="H27" s="29"/>
      <c r="I27" s="29"/>
      <c r="J27" s="29"/>
      <c r="K27" s="29"/>
      <c r="L27" s="26"/>
      <c r="M27" s="29"/>
      <c r="N27" s="29"/>
      <c r="O27" s="29"/>
      <c r="P27" s="29"/>
      <c r="Q27" s="29"/>
      <c r="R27" s="29"/>
      <c r="S27" s="29"/>
      <c r="T27" s="26"/>
      <c r="U27" s="30">
        <f t="shared" si="2"/>
        <v>0</v>
      </c>
      <c r="V27" s="31">
        <f>1600*(E27+F27+G27+H27+M27+N27+O27+P27)+1700*(I27+J27+K27+Q27+R27+S27)</f>
        <v>0</v>
      </c>
      <c r="W27" s="31"/>
      <c r="X27" s="5"/>
      <c r="Y27" s="5"/>
      <c r="Z27" s="5"/>
      <c r="AA27" s="23" t="s">
        <v>40</v>
      </c>
      <c r="AF27" s="33" t="s">
        <v>41</v>
      </c>
      <c r="AG27" s="33" t="s">
        <v>42</v>
      </c>
      <c r="AH27" s="33" t="s">
        <v>43</v>
      </c>
      <c r="AI27" s="33" t="s">
        <v>44</v>
      </c>
      <c r="AO27" s="13"/>
      <c r="AP27" s="13"/>
      <c r="AQ27" s="13"/>
      <c r="AR27" s="13"/>
    </row>
    <row r="28" spans="2:44" ht="30" customHeight="1" thickBot="1">
      <c r="C28" s="101" t="s">
        <v>116</v>
      </c>
      <c r="D28" s="102"/>
      <c r="E28" s="92" t="s">
        <v>77</v>
      </c>
      <c r="F28" s="93"/>
      <c r="G28" s="93"/>
      <c r="H28" s="93"/>
      <c r="I28" s="93"/>
      <c r="J28" s="93"/>
      <c r="K28" s="93"/>
      <c r="L28" s="94"/>
      <c r="M28" s="92" t="s">
        <v>78</v>
      </c>
      <c r="N28" s="93"/>
      <c r="O28" s="93"/>
      <c r="P28" s="93"/>
      <c r="Q28" s="93"/>
      <c r="R28" s="93"/>
      <c r="S28" s="93"/>
      <c r="T28" s="94"/>
      <c r="U28" s="22"/>
      <c r="V28" s="22"/>
      <c r="W28" s="22"/>
      <c r="X28" s="20"/>
      <c r="Y28" s="20"/>
      <c r="Z28" s="20"/>
      <c r="AJ28" s="13"/>
      <c r="AK28" s="13"/>
      <c r="AL28" s="13"/>
      <c r="AM28" s="13"/>
      <c r="AN28" s="13"/>
      <c r="AO28" s="13"/>
      <c r="AP28" s="13"/>
    </row>
    <row r="29" spans="2:44" ht="30" customHeight="1" thickBot="1">
      <c r="C29" s="103"/>
      <c r="D29" s="104"/>
      <c r="E29" s="37"/>
      <c r="F29" s="19" t="s">
        <v>27</v>
      </c>
      <c r="G29" s="19" t="s">
        <v>28</v>
      </c>
      <c r="H29" s="19" t="s">
        <v>29</v>
      </c>
      <c r="I29" s="19" t="s">
        <v>17</v>
      </c>
      <c r="J29" s="19" t="s">
        <v>18</v>
      </c>
      <c r="K29" s="19" t="s">
        <v>19</v>
      </c>
      <c r="L29" s="19" t="s">
        <v>45</v>
      </c>
      <c r="M29" s="37"/>
      <c r="N29" s="19" t="s">
        <v>27</v>
      </c>
      <c r="O29" s="19" t="s">
        <v>28</v>
      </c>
      <c r="P29" s="19" t="s">
        <v>29</v>
      </c>
      <c r="Q29" s="19" t="s">
        <v>17</v>
      </c>
      <c r="R29" s="19" t="s">
        <v>18</v>
      </c>
      <c r="S29" s="19" t="s">
        <v>19</v>
      </c>
      <c r="T29" s="19" t="s">
        <v>45</v>
      </c>
      <c r="U29" s="22"/>
      <c r="V29" s="22"/>
      <c r="W29" s="22"/>
      <c r="X29" s="5"/>
      <c r="Y29" s="5"/>
      <c r="Z29" s="5"/>
      <c r="AA29" s="27" t="s">
        <v>16</v>
      </c>
      <c r="AB29" s="38"/>
      <c r="AC29" s="27" t="s">
        <v>7</v>
      </c>
      <c r="AD29" s="27" t="s">
        <v>8</v>
      </c>
      <c r="AE29" s="27" t="s">
        <v>9</v>
      </c>
      <c r="AF29" s="27" t="s">
        <v>17</v>
      </c>
      <c r="AG29" s="27" t="s">
        <v>18</v>
      </c>
      <c r="AH29" s="27" t="s">
        <v>19</v>
      </c>
      <c r="AI29" s="27" t="s">
        <v>45</v>
      </c>
      <c r="AN29" s="13"/>
      <c r="AO29" s="13"/>
      <c r="AP29" s="13"/>
      <c r="AQ29" s="13"/>
    </row>
    <row r="30" spans="2:44" ht="21.95" customHeight="1" thickBot="1">
      <c r="C30" s="90" t="s">
        <v>117</v>
      </c>
      <c r="D30" s="25" t="s">
        <v>15</v>
      </c>
      <c r="E30" s="39"/>
      <c r="F30" s="72">
        <v>3900</v>
      </c>
      <c r="G30" s="72">
        <v>3900</v>
      </c>
      <c r="H30" s="72">
        <v>3900</v>
      </c>
      <c r="I30" s="72">
        <v>4100</v>
      </c>
      <c r="J30" s="72">
        <v>4300</v>
      </c>
      <c r="K30" s="72">
        <v>4400</v>
      </c>
      <c r="L30" s="72">
        <v>4900</v>
      </c>
      <c r="M30" s="74"/>
      <c r="N30" s="72">
        <v>3900</v>
      </c>
      <c r="O30" s="72">
        <v>3900</v>
      </c>
      <c r="P30" s="72">
        <v>3900</v>
      </c>
      <c r="Q30" s="72">
        <v>4100</v>
      </c>
      <c r="R30" s="72">
        <v>4300</v>
      </c>
      <c r="S30" s="72">
        <v>4400</v>
      </c>
      <c r="T30" s="72">
        <v>4900</v>
      </c>
      <c r="U30" s="26"/>
      <c r="V30" s="26"/>
      <c r="W30" s="26"/>
      <c r="X30" s="5"/>
      <c r="Y30" s="5"/>
      <c r="Z30" s="5"/>
      <c r="AA30" s="32" t="s">
        <v>21</v>
      </c>
      <c r="AB30" s="38"/>
      <c r="AC30" s="32">
        <v>60</v>
      </c>
      <c r="AD30" s="32">
        <v>61</v>
      </c>
      <c r="AE30" s="32">
        <v>62</v>
      </c>
      <c r="AF30" s="32">
        <v>62</v>
      </c>
      <c r="AG30" s="32">
        <v>64</v>
      </c>
      <c r="AH30" s="32">
        <v>64</v>
      </c>
      <c r="AI30" s="32">
        <v>64</v>
      </c>
      <c r="AN30" s="13"/>
      <c r="AO30" s="13"/>
      <c r="AP30" s="13"/>
      <c r="AQ30" s="13"/>
    </row>
    <row r="31" spans="2:44" ht="21.95" customHeight="1" thickBot="1">
      <c r="C31" s="90"/>
      <c r="D31" s="40" t="s">
        <v>22</v>
      </c>
      <c r="E31" s="39"/>
      <c r="F31" s="29"/>
      <c r="G31" s="29"/>
      <c r="H31" s="29"/>
      <c r="I31" s="29"/>
      <c r="J31" s="29"/>
      <c r="K31" s="29"/>
      <c r="L31" s="29"/>
      <c r="M31" s="39"/>
      <c r="N31" s="29"/>
      <c r="O31" s="29"/>
      <c r="P31" s="29"/>
      <c r="Q31" s="29"/>
      <c r="R31" s="29"/>
      <c r="S31" s="29"/>
      <c r="T31" s="29"/>
      <c r="U31" s="30">
        <f>E31+F31+G31+H31+I31+J31+K31+L31+N31+O31+P31+Q31+R31+S31+T31</f>
        <v>0</v>
      </c>
      <c r="V31" s="31">
        <f>3900*(F31+G31+H31+N31+O31+P31)+4100*(I31+Q31)+4300*(J31+R31)+4400*(K31+S31)+4900*(L31+T31)</f>
        <v>0</v>
      </c>
      <c r="W31" s="31"/>
      <c r="X31" s="5"/>
      <c r="Y31" s="5"/>
      <c r="Z31" s="5"/>
      <c r="AA31" s="32" t="s">
        <v>46</v>
      </c>
      <c r="AB31" s="38"/>
      <c r="AC31" s="32">
        <v>118</v>
      </c>
      <c r="AD31" s="32">
        <v>122</v>
      </c>
      <c r="AE31" s="32">
        <v>126</v>
      </c>
      <c r="AF31" s="32">
        <v>130</v>
      </c>
      <c r="AG31" s="32">
        <v>134</v>
      </c>
      <c r="AH31" s="32">
        <v>138</v>
      </c>
      <c r="AI31" s="32">
        <v>142</v>
      </c>
      <c r="AN31" s="13"/>
      <c r="AO31" s="13"/>
      <c r="AP31" s="13"/>
      <c r="AQ31" s="13"/>
    </row>
    <row r="32" spans="2:44" ht="21.95" customHeight="1" thickBot="1">
      <c r="C32" s="90"/>
      <c r="D32" s="40" t="s">
        <v>47</v>
      </c>
      <c r="E32" s="41"/>
      <c r="F32" s="29"/>
      <c r="G32" s="29"/>
      <c r="H32" s="29"/>
      <c r="I32" s="29"/>
      <c r="J32" s="29"/>
      <c r="K32" s="29"/>
      <c r="L32" s="29"/>
      <c r="M32" s="41"/>
      <c r="N32" s="29"/>
      <c r="O32" s="29"/>
      <c r="P32" s="29"/>
      <c r="Q32" s="29"/>
      <c r="R32" s="29"/>
      <c r="S32" s="29"/>
      <c r="T32" s="29"/>
      <c r="U32" s="30">
        <f>E32+F32+G32+H32+I32+J32+K32+L32+N32+O32+P32+Q32+R32+S32+T32</f>
        <v>0</v>
      </c>
      <c r="V32" s="31">
        <f t="shared" ref="V32:V33" si="4">3900*(F32+G32+H32+N32+O32+P32)+4100*(I32+Q32)+4300*(J32+R32)+4400*(K32+S32)+4900*(L32+T32)</f>
        <v>0</v>
      </c>
      <c r="W32" s="31"/>
      <c r="X32" s="5"/>
      <c r="Y32" s="5"/>
      <c r="Z32" s="5"/>
      <c r="AA32" s="32" t="s">
        <v>24</v>
      </c>
      <c r="AB32" s="38"/>
      <c r="AC32" s="32">
        <v>65</v>
      </c>
      <c r="AD32" s="32">
        <v>67</v>
      </c>
      <c r="AE32" s="32">
        <v>69</v>
      </c>
      <c r="AF32" s="32">
        <v>71</v>
      </c>
      <c r="AG32" s="32">
        <v>71</v>
      </c>
      <c r="AH32" s="32">
        <v>73</v>
      </c>
      <c r="AI32" s="32">
        <v>73</v>
      </c>
      <c r="AN32" s="13"/>
      <c r="AO32" s="13"/>
      <c r="AP32" s="13"/>
      <c r="AQ32" s="13"/>
    </row>
    <row r="33" spans="2:44" ht="21.95" customHeight="1" thickBot="1">
      <c r="C33" s="91"/>
      <c r="D33" s="40" t="s">
        <v>103</v>
      </c>
      <c r="E33" s="41"/>
      <c r="F33" s="29"/>
      <c r="G33" s="29"/>
      <c r="H33" s="29"/>
      <c r="I33" s="29"/>
      <c r="J33" s="29"/>
      <c r="K33" s="29"/>
      <c r="L33" s="29"/>
      <c r="M33" s="41"/>
      <c r="N33" s="29"/>
      <c r="O33" s="29"/>
      <c r="P33" s="29"/>
      <c r="Q33" s="29"/>
      <c r="R33" s="29"/>
      <c r="S33" s="29"/>
      <c r="T33" s="29"/>
      <c r="U33" s="30">
        <f t="shared" ref="U33" si="5">E33+F33+G33+H33+I33+J33+K33+L33+N33+O33+P33+Q33+R33+S33+T33</f>
        <v>0</v>
      </c>
      <c r="V33" s="31">
        <f t="shared" si="4"/>
        <v>0</v>
      </c>
      <c r="W33" s="31"/>
      <c r="X33" s="5"/>
      <c r="Y33" s="5"/>
      <c r="Z33" s="5"/>
      <c r="AA33" s="32" t="s">
        <v>48</v>
      </c>
      <c r="AB33" s="38"/>
      <c r="AC33" s="32">
        <v>51</v>
      </c>
      <c r="AD33" s="32">
        <v>53</v>
      </c>
      <c r="AE33" s="32">
        <v>55</v>
      </c>
      <c r="AF33" s="32">
        <v>57</v>
      </c>
      <c r="AG33" s="32">
        <v>59</v>
      </c>
      <c r="AH33" s="32">
        <v>61</v>
      </c>
      <c r="AI33" s="32">
        <v>63</v>
      </c>
      <c r="AN33" s="13"/>
      <c r="AO33" s="13"/>
      <c r="AP33" s="13"/>
      <c r="AQ33" s="13"/>
    </row>
    <row r="34" spans="2:44" ht="30" customHeight="1">
      <c r="C34" s="101" t="s">
        <v>118</v>
      </c>
      <c r="D34" s="102"/>
      <c r="E34" s="92" t="s">
        <v>77</v>
      </c>
      <c r="F34" s="93"/>
      <c r="G34" s="93"/>
      <c r="H34" s="93"/>
      <c r="I34" s="93"/>
      <c r="J34" s="93"/>
      <c r="K34" s="93"/>
      <c r="L34" s="94"/>
      <c r="M34" s="92" t="s">
        <v>78</v>
      </c>
      <c r="N34" s="93"/>
      <c r="O34" s="93"/>
      <c r="P34" s="93"/>
      <c r="Q34" s="93"/>
      <c r="R34" s="93"/>
      <c r="S34" s="93"/>
      <c r="T34" s="94"/>
      <c r="U34" s="22"/>
      <c r="V34" s="22"/>
      <c r="W34" s="22"/>
      <c r="X34" s="20"/>
      <c r="Y34" s="20"/>
      <c r="Z34" s="5"/>
      <c r="AA34" s="5" t="s">
        <v>49</v>
      </c>
      <c r="AK34" s="13"/>
      <c r="AL34" s="13"/>
      <c r="AM34" s="13"/>
      <c r="AN34" s="13"/>
      <c r="AO34" s="13"/>
      <c r="AP34" s="13"/>
    </row>
    <row r="35" spans="2:44" ht="30" customHeight="1" thickBot="1">
      <c r="C35" s="103"/>
      <c r="D35" s="104"/>
      <c r="E35" s="19" t="s">
        <v>72</v>
      </c>
      <c r="F35" s="19" t="s">
        <v>27</v>
      </c>
      <c r="G35" s="19" t="s">
        <v>28</v>
      </c>
      <c r="H35" s="19" t="s">
        <v>73</v>
      </c>
      <c r="I35" s="19" t="s">
        <v>74</v>
      </c>
      <c r="J35" s="19" t="s">
        <v>75</v>
      </c>
      <c r="K35" s="37"/>
      <c r="L35" s="37"/>
      <c r="M35" s="19" t="s">
        <v>72</v>
      </c>
      <c r="N35" s="19" t="s">
        <v>27</v>
      </c>
      <c r="O35" s="19" t="s">
        <v>28</v>
      </c>
      <c r="P35" s="19" t="s">
        <v>112</v>
      </c>
      <c r="Q35" s="19" t="s">
        <v>113</v>
      </c>
      <c r="R35" s="19" t="s">
        <v>114</v>
      </c>
      <c r="S35" s="37"/>
      <c r="T35" s="37"/>
      <c r="U35" s="22"/>
      <c r="V35" s="22"/>
      <c r="W35" s="22"/>
      <c r="X35" s="5"/>
      <c r="Y35" s="5"/>
      <c r="Z35" s="5"/>
      <c r="AA35" s="23" t="s">
        <v>71</v>
      </c>
      <c r="AF35" s="33" t="s">
        <v>41</v>
      </c>
      <c r="AG35" s="33" t="s">
        <v>42</v>
      </c>
      <c r="AN35" s="13"/>
      <c r="AO35" s="13"/>
      <c r="AP35" s="13"/>
      <c r="AQ35" s="13"/>
    </row>
    <row r="36" spans="2:44" ht="21.95" customHeight="1" thickBot="1">
      <c r="C36" s="90" t="s">
        <v>115</v>
      </c>
      <c r="D36" s="25" t="s">
        <v>15</v>
      </c>
      <c r="E36" s="83">
        <v>6000</v>
      </c>
      <c r="F36" s="83">
        <v>6000</v>
      </c>
      <c r="G36" s="83">
        <v>6000</v>
      </c>
      <c r="H36" s="83">
        <v>6000</v>
      </c>
      <c r="I36" s="72">
        <v>6200</v>
      </c>
      <c r="J36" s="72">
        <v>6400</v>
      </c>
      <c r="K36" s="74"/>
      <c r="L36" s="74"/>
      <c r="M36" s="83">
        <v>6000</v>
      </c>
      <c r="N36" s="83">
        <v>6000</v>
      </c>
      <c r="O36" s="83">
        <v>6000</v>
      </c>
      <c r="P36" s="83">
        <v>6000</v>
      </c>
      <c r="Q36" s="72">
        <v>6200</v>
      </c>
      <c r="R36" s="72">
        <v>6400</v>
      </c>
      <c r="S36" s="74"/>
      <c r="T36" s="74"/>
      <c r="U36" s="26"/>
      <c r="V36" s="26"/>
      <c r="W36" s="26"/>
      <c r="X36" s="5"/>
      <c r="Y36" s="5"/>
      <c r="Z36" s="5"/>
      <c r="AA36" s="27" t="s">
        <v>16</v>
      </c>
      <c r="AB36" s="27" t="s">
        <v>6</v>
      </c>
      <c r="AC36" s="27" t="s">
        <v>7</v>
      </c>
      <c r="AD36" s="27" t="s">
        <v>8</v>
      </c>
      <c r="AE36" s="27" t="s">
        <v>37</v>
      </c>
      <c r="AF36" s="27" t="s">
        <v>34</v>
      </c>
      <c r="AG36" s="27" t="s">
        <v>64</v>
      </c>
      <c r="AN36" s="13"/>
      <c r="AO36" s="13"/>
      <c r="AP36" s="13"/>
      <c r="AQ36" s="13"/>
    </row>
    <row r="37" spans="2:44" ht="21.95" customHeight="1" thickBot="1">
      <c r="C37" s="90"/>
      <c r="D37" s="40" t="s">
        <v>104</v>
      </c>
      <c r="E37" s="48"/>
      <c r="F37" s="29"/>
      <c r="G37" s="29"/>
      <c r="H37" s="29"/>
      <c r="I37" s="29"/>
      <c r="J37" s="29"/>
      <c r="K37" s="39"/>
      <c r="L37" s="39"/>
      <c r="M37" s="48"/>
      <c r="N37" s="29"/>
      <c r="O37" s="29"/>
      <c r="P37" s="29"/>
      <c r="Q37" s="29"/>
      <c r="R37" s="29"/>
      <c r="S37" s="39"/>
      <c r="T37" s="39"/>
      <c r="U37" s="30">
        <f>E37+F37+G37+H37+I37+J37+M37+N37+O37+P37+Q37+R37</f>
        <v>0</v>
      </c>
      <c r="V37" s="31">
        <f>6000*(E37+F37+G37+H37+M37+N37+O37+P37)+6200*(I37+Q37)+6400*(J37+R37)</f>
        <v>0</v>
      </c>
      <c r="W37" s="31"/>
      <c r="X37" s="5"/>
      <c r="Y37" s="5"/>
      <c r="Z37" s="5"/>
      <c r="AA37" s="32" t="s">
        <v>65</v>
      </c>
      <c r="AB37" s="32">
        <v>102</v>
      </c>
      <c r="AC37" s="32">
        <v>108</v>
      </c>
      <c r="AD37" s="32">
        <v>114</v>
      </c>
      <c r="AE37" s="32">
        <v>120</v>
      </c>
      <c r="AF37" s="32">
        <v>126</v>
      </c>
      <c r="AG37" s="32">
        <v>132</v>
      </c>
      <c r="AN37" s="13"/>
      <c r="AO37" s="13"/>
      <c r="AP37" s="13"/>
      <c r="AQ37" s="13"/>
    </row>
    <row r="38" spans="2:44" ht="21.95" customHeight="1" thickBot="1">
      <c r="C38" s="91"/>
      <c r="D38" s="40" t="s">
        <v>105</v>
      </c>
      <c r="E38" s="34"/>
      <c r="F38" s="29"/>
      <c r="G38" s="29"/>
      <c r="H38" s="29"/>
      <c r="I38" s="29"/>
      <c r="J38" s="29"/>
      <c r="K38" s="41"/>
      <c r="L38" s="41"/>
      <c r="M38" s="34"/>
      <c r="N38" s="29"/>
      <c r="O38" s="29"/>
      <c r="P38" s="29"/>
      <c r="Q38" s="29"/>
      <c r="R38" s="29"/>
      <c r="S38" s="41"/>
      <c r="T38" s="41"/>
      <c r="U38" s="30">
        <f t="shared" ref="U38" si="6">E38+F38+G38+H38+I38+J38+M38+N38+O38+P38+Q38+R38</f>
        <v>0</v>
      </c>
      <c r="V38" s="31">
        <f>6000*(E38+F38+G38+H38+M38+N38+O38+P38)+6200*(I38+Q38)+6400*(J38+R38)</f>
        <v>0</v>
      </c>
      <c r="W38" s="31"/>
      <c r="X38" s="5"/>
      <c r="Y38" s="5"/>
      <c r="Z38" s="5"/>
      <c r="AA38" s="32" t="s">
        <v>24</v>
      </c>
      <c r="AB38" s="32">
        <v>64</v>
      </c>
      <c r="AC38" s="32">
        <v>66</v>
      </c>
      <c r="AD38" s="32">
        <v>68</v>
      </c>
      <c r="AE38" s="32">
        <v>70</v>
      </c>
      <c r="AF38" s="32">
        <v>72</v>
      </c>
      <c r="AG38" s="32">
        <v>74</v>
      </c>
      <c r="AN38" s="13"/>
      <c r="AO38" s="13"/>
      <c r="AP38" s="13"/>
      <c r="AQ38" s="13"/>
    </row>
    <row r="39" spans="2:44" ht="21.95" customHeight="1" thickBot="1">
      <c r="C39" s="108" t="s">
        <v>76</v>
      </c>
      <c r="D39" s="109"/>
      <c r="E39" s="112" t="s">
        <v>79</v>
      </c>
      <c r="F39" s="106"/>
      <c r="G39" s="106"/>
      <c r="H39" s="106"/>
      <c r="I39" s="106"/>
      <c r="J39" s="106"/>
      <c r="K39" s="106"/>
      <c r="L39" s="106"/>
      <c r="M39" s="106" t="s">
        <v>84</v>
      </c>
      <c r="N39" s="106"/>
      <c r="O39" s="106"/>
      <c r="P39" s="106"/>
      <c r="Q39" s="106"/>
      <c r="R39" s="42" t="s">
        <v>15</v>
      </c>
      <c r="S39" s="42"/>
      <c r="T39" s="84">
        <v>1700</v>
      </c>
      <c r="U39" s="29"/>
      <c r="V39" s="43">
        <f>T39*U39</f>
        <v>0</v>
      </c>
      <c r="W39" s="43"/>
      <c r="X39" s="5"/>
      <c r="Y39" s="5"/>
      <c r="Z39" s="5"/>
      <c r="AA39" s="32" t="s">
        <v>66</v>
      </c>
      <c r="AB39" s="32">
        <v>79</v>
      </c>
      <c r="AC39" s="32">
        <v>82</v>
      </c>
      <c r="AD39" s="32">
        <v>85</v>
      </c>
      <c r="AE39" s="32">
        <v>88</v>
      </c>
      <c r="AF39" s="32">
        <v>90</v>
      </c>
      <c r="AG39" s="32">
        <v>92</v>
      </c>
      <c r="AN39" s="13"/>
      <c r="AO39" s="13"/>
      <c r="AP39" s="13"/>
      <c r="AQ39" s="13"/>
    </row>
    <row r="40" spans="2:44" ht="30" customHeight="1" thickBot="1">
      <c r="C40" s="110"/>
      <c r="D40" s="111"/>
      <c r="E40" s="112" t="s">
        <v>80</v>
      </c>
      <c r="F40" s="106"/>
      <c r="G40" s="106"/>
      <c r="H40" s="106"/>
      <c r="I40" s="106"/>
      <c r="J40" s="106"/>
      <c r="K40" s="106"/>
      <c r="L40" s="106"/>
      <c r="M40" s="107" t="s">
        <v>83</v>
      </c>
      <c r="N40" s="107"/>
      <c r="O40" s="107"/>
      <c r="P40" s="107"/>
      <c r="Q40" s="107"/>
      <c r="R40" s="42" t="s">
        <v>15</v>
      </c>
      <c r="S40" s="42"/>
      <c r="T40" s="85">
        <v>1700</v>
      </c>
      <c r="U40" s="29"/>
      <c r="V40" s="43">
        <f t="shared" ref="V40:V48" si="7">T40*U40</f>
        <v>0</v>
      </c>
      <c r="W40" s="43"/>
      <c r="X40" s="5"/>
      <c r="Y40" s="5"/>
      <c r="Z40" s="5"/>
      <c r="AA40" s="32" t="s">
        <v>67</v>
      </c>
      <c r="AB40" s="32">
        <v>98</v>
      </c>
      <c r="AC40" s="32">
        <v>102</v>
      </c>
      <c r="AD40" s="32">
        <v>106</v>
      </c>
      <c r="AE40" s="32">
        <v>112</v>
      </c>
      <c r="AF40" s="32">
        <v>118</v>
      </c>
      <c r="AG40" s="32">
        <v>124</v>
      </c>
      <c r="AO40" s="13"/>
      <c r="AP40" s="13"/>
      <c r="AQ40" s="13"/>
      <c r="AR40" s="13"/>
    </row>
    <row r="41" spans="2:44" ht="30" customHeight="1" thickBot="1">
      <c r="B41" s="1">
        <f>SUM(U24:U27)</f>
        <v>0</v>
      </c>
      <c r="C41" s="75" t="s">
        <v>106</v>
      </c>
      <c r="D41" s="44"/>
      <c r="E41" s="112" t="s">
        <v>93</v>
      </c>
      <c r="F41" s="106"/>
      <c r="G41" s="106"/>
      <c r="H41" s="106"/>
      <c r="I41" s="106"/>
      <c r="J41" s="106"/>
      <c r="K41" s="106"/>
      <c r="L41" s="106"/>
      <c r="M41" s="115" t="s">
        <v>63</v>
      </c>
      <c r="N41" s="106"/>
      <c r="O41" s="106"/>
      <c r="P41" s="106"/>
      <c r="Q41" s="106"/>
      <c r="R41" s="42" t="s">
        <v>15</v>
      </c>
      <c r="S41" s="42"/>
      <c r="T41" s="86">
        <v>1000</v>
      </c>
      <c r="U41" s="29"/>
      <c r="V41" s="43">
        <f t="shared" si="7"/>
        <v>0</v>
      </c>
      <c r="W41" s="43"/>
      <c r="X41" s="5"/>
      <c r="Y41" s="5"/>
      <c r="Z41" s="5"/>
      <c r="AA41" s="71" t="s">
        <v>68</v>
      </c>
      <c r="AB41" s="98" t="s">
        <v>69</v>
      </c>
      <c r="AC41" s="99"/>
      <c r="AD41" s="98" t="s">
        <v>70</v>
      </c>
      <c r="AE41" s="100"/>
      <c r="AF41" s="100"/>
      <c r="AG41" s="99"/>
      <c r="AO41" s="13"/>
      <c r="AP41" s="13"/>
      <c r="AQ41" s="13"/>
      <c r="AR41" s="13"/>
    </row>
    <row r="42" spans="2:44" ht="30" customHeight="1">
      <c r="C42" s="108" t="s">
        <v>107</v>
      </c>
      <c r="D42" s="109"/>
      <c r="E42" s="112" t="s">
        <v>81</v>
      </c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42" t="s">
        <v>15</v>
      </c>
      <c r="S42" s="42"/>
      <c r="T42" s="84">
        <v>1600</v>
      </c>
      <c r="U42" s="29"/>
      <c r="V42" s="43">
        <f t="shared" si="7"/>
        <v>0</v>
      </c>
      <c r="W42" s="43"/>
      <c r="X42" s="5"/>
      <c r="Y42" s="5"/>
      <c r="Z42" s="5"/>
      <c r="AO42" s="13"/>
      <c r="AP42" s="13"/>
      <c r="AQ42" s="13"/>
      <c r="AR42" s="13"/>
    </row>
    <row r="43" spans="2:44" ht="30" customHeight="1">
      <c r="C43" s="110"/>
      <c r="D43" s="111"/>
      <c r="E43" s="112" t="s">
        <v>82</v>
      </c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42" t="s">
        <v>15</v>
      </c>
      <c r="S43" s="42"/>
      <c r="T43" s="85">
        <v>1600</v>
      </c>
      <c r="U43" s="29"/>
      <c r="V43" s="43">
        <f t="shared" si="7"/>
        <v>0</v>
      </c>
      <c r="W43" s="43"/>
      <c r="X43" s="5"/>
      <c r="Y43" s="5"/>
      <c r="AO43" s="13"/>
      <c r="AP43" s="13"/>
      <c r="AQ43" s="13"/>
      <c r="AR43" s="13"/>
    </row>
    <row r="44" spans="2:44" ht="30" customHeight="1">
      <c r="C44" s="122" t="s">
        <v>108</v>
      </c>
      <c r="D44" s="123"/>
      <c r="E44" s="112" t="s">
        <v>90</v>
      </c>
      <c r="F44" s="106"/>
      <c r="G44" s="106"/>
      <c r="H44" s="106"/>
      <c r="I44" s="106"/>
      <c r="J44" s="106"/>
      <c r="K44" s="106"/>
      <c r="L44" s="106"/>
      <c r="M44" s="106" t="s">
        <v>92</v>
      </c>
      <c r="N44" s="106"/>
      <c r="O44" s="106"/>
      <c r="P44" s="106"/>
      <c r="Q44" s="106"/>
      <c r="R44" s="42" t="s">
        <v>15</v>
      </c>
      <c r="S44" s="42"/>
      <c r="T44" s="86">
        <v>2000</v>
      </c>
      <c r="U44" s="29"/>
      <c r="V44" s="43">
        <f t="shared" si="7"/>
        <v>0</v>
      </c>
      <c r="W44" s="45"/>
      <c r="X44" s="5"/>
      <c r="Y44" s="5"/>
      <c r="AO44" s="13"/>
      <c r="AP44" s="13"/>
      <c r="AQ44" s="13"/>
      <c r="AR44" s="13"/>
    </row>
    <row r="45" spans="2:44" ht="30" customHeight="1">
      <c r="C45" s="124"/>
      <c r="D45" s="125"/>
      <c r="E45" s="112" t="s">
        <v>91</v>
      </c>
      <c r="F45" s="106"/>
      <c r="G45" s="106"/>
      <c r="H45" s="106"/>
      <c r="I45" s="106"/>
      <c r="J45" s="106"/>
      <c r="K45" s="106"/>
      <c r="L45" s="106"/>
      <c r="M45" s="106" t="s">
        <v>98</v>
      </c>
      <c r="N45" s="106"/>
      <c r="O45" s="106"/>
      <c r="P45" s="106"/>
      <c r="Q45" s="106"/>
      <c r="R45" s="42" t="s">
        <v>15</v>
      </c>
      <c r="S45" s="42"/>
      <c r="T45" s="86">
        <v>2000</v>
      </c>
      <c r="U45" s="29"/>
      <c r="V45" s="43">
        <f t="shared" si="7"/>
        <v>0</v>
      </c>
      <c r="W45" s="45"/>
      <c r="X45" s="5"/>
      <c r="Y45" s="5"/>
      <c r="AO45" s="13"/>
      <c r="AP45" s="13"/>
      <c r="AQ45" s="13"/>
      <c r="AR45" s="13"/>
    </row>
    <row r="46" spans="2:44" ht="30" customHeight="1">
      <c r="C46" s="113" t="s">
        <v>109</v>
      </c>
      <c r="D46" s="114"/>
      <c r="E46" s="126" t="s">
        <v>94</v>
      </c>
      <c r="F46" s="127"/>
      <c r="G46" s="127"/>
      <c r="H46" s="127"/>
      <c r="I46" s="127"/>
      <c r="J46" s="127"/>
      <c r="K46" s="127"/>
      <c r="L46" s="127"/>
      <c r="M46" s="105" t="s">
        <v>95</v>
      </c>
      <c r="N46" s="105"/>
      <c r="O46" s="105"/>
      <c r="P46" s="105"/>
      <c r="Q46" s="105"/>
      <c r="R46" s="42" t="s">
        <v>15</v>
      </c>
      <c r="S46" s="46"/>
      <c r="T46" s="84">
        <v>350</v>
      </c>
      <c r="U46" s="29"/>
      <c r="V46" s="43">
        <f>T46*U46</f>
        <v>0</v>
      </c>
      <c r="W46" s="47"/>
      <c r="X46" s="5"/>
      <c r="Y46" s="5"/>
      <c r="AF46" s="13"/>
      <c r="AG46" s="13"/>
      <c r="AH46" s="13"/>
      <c r="AI46" s="13"/>
      <c r="AO46" s="13"/>
      <c r="AP46" s="13"/>
      <c r="AQ46" s="13"/>
      <c r="AR46" s="13"/>
    </row>
    <row r="47" spans="2:44" ht="30" customHeight="1">
      <c r="C47" s="113" t="s">
        <v>110</v>
      </c>
      <c r="D47" s="118"/>
      <c r="E47" s="112" t="s">
        <v>97</v>
      </c>
      <c r="F47" s="106"/>
      <c r="G47" s="106"/>
      <c r="H47" s="106"/>
      <c r="I47" s="106"/>
      <c r="J47" s="106"/>
      <c r="K47" s="106"/>
      <c r="L47" s="106"/>
      <c r="M47" s="49"/>
      <c r="N47" s="49"/>
      <c r="O47" s="49"/>
      <c r="P47" s="49"/>
      <c r="Q47" s="49"/>
      <c r="R47" s="42" t="s">
        <v>15</v>
      </c>
      <c r="S47" s="49"/>
      <c r="T47" s="84">
        <v>700</v>
      </c>
      <c r="U47" s="29"/>
      <c r="V47" s="43">
        <f t="shared" si="7"/>
        <v>0</v>
      </c>
      <c r="W47" s="47"/>
      <c r="X47" s="5"/>
      <c r="Y47" s="5"/>
      <c r="AD47" s="13"/>
      <c r="AO47" s="13"/>
      <c r="AP47" s="13"/>
      <c r="AQ47" s="13"/>
      <c r="AR47" s="13"/>
    </row>
    <row r="48" spans="2:44" ht="30" customHeight="1">
      <c r="C48" s="113" t="s">
        <v>111</v>
      </c>
      <c r="D48" s="118"/>
      <c r="E48" s="119" t="s">
        <v>96</v>
      </c>
      <c r="F48" s="120"/>
      <c r="G48" s="120"/>
      <c r="H48" s="120"/>
      <c r="I48" s="120"/>
      <c r="J48" s="120"/>
      <c r="K48" s="120"/>
      <c r="L48" s="120"/>
      <c r="M48" s="50"/>
      <c r="N48" s="50"/>
      <c r="O48" s="50"/>
      <c r="P48" s="50"/>
      <c r="Q48" s="50"/>
      <c r="R48" s="42" t="s">
        <v>15</v>
      </c>
      <c r="S48" s="50"/>
      <c r="T48" s="84">
        <v>100</v>
      </c>
      <c r="U48" s="29"/>
      <c r="V48" s="43">
        <f t="shared" si="7"/>
        <v>0</v>
      </c>
      <c r="W48" s="70"/>
      <c r="X48" s="5"/>
      <c r="Y48" s="5"/>
      <c r="AE48" s="13"/>
      <c r="AO48" s="13"/>
      <c r="AP48" s="13"/>
      <c r="AQ48" s="13"/>
      <c r="AR48" s="13"/>
    </row>
    <row r="49" spans="2:44" ht="30.75" customHeight="1">
      <c r="B49" s="1">
        <f>SUM(U31:U33)</f>
        <v>0</v>
      </c>
      <c r="C49" s="51"/>
      <c r="D49" s="51"/>
      <c r="E49" s="51"/>
      <c r="F49" s="51"/>
      <c r="G49" s="51"/>
      <c r="H49" s="51"/>
      <c r="I49" s="51"/>
      <c r="J49" s="51"/>
      <c r="K49" s="51"/>
      <c r="L49" s="79"/>
      <c r="M49" s="51"/>
      <c r="N49" s="51"/>
      <c r="O49" s="51"/>
      <c r="P49" s="51"/>
      <c r="Q49" s="51"/>
      <c r="R49" s="80"/>
      <c r="S49" s="81"/>
      <c r="T49" s="82" t="s">
        <v>50</v>
      </c>
      <c r="U49" s="29">
        <f>SUM(U11:U48)</f>
        <v>0</v>
      </c>
      <c r="V49" s="59"/>
      <c r="W49" s="60"/>
      <c r="X49" s="5"/>
      <c r="Y49" s="5"/>
      <c r="AF49" s="13"/>
      <c r="AO49" s="13"/>
      <c r="AP49" s="13"/>
      <c r="AQ49" s="13"/>
      <c r="AR49" s="13"/>
    </row>
    <row r="50" spans="2:44" ht="30" customHeight="1">
      <c r="C50" s="52" t="s">
        <v>51</v>
      </c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63" t="s">
        <v>86</v>
      </c>
      <c r="V50" s="63">
        <f>SUM(V11:V48)</f>
        <v>0</v>
      </c>
      <c r="W50" s="64"/>
      <c r="Y50" s="5"/>
      <c r="AF50" s="13"/>
      <c r="AO50" s="13"/>
      <c r="AP50" s="13"/>
      <c r="AQ50" s="13"/>
      <c r="AR50" s="13"/>
    </row>
    <row r="51" spans="2:44" ht="30" customHeight="1" thickBot="1">
      <c r="B51" s="1">
        <f>SUM(U44:U45)</f>
        <v>0</v>
      </c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54"/>
      <c r="T51" s="54"/>
      <c r="U51" s="67" t="s">
        <v>52</v>
      </c>
      <c r="V51" s="67" t="str">
        <f>IF(V50="","",IF(V50&gt;=10000,"0",IF(V50&lt;10000,"910","")))</f>
        <v>910</v>
      </c>
      <c r="W51" s="65"/>
      <c r="AN51" s="13"/>
      <c r="AO51" s="13"/>
      <c r="AP51" s="13"/>
      <c r="AQ51" s="13"/>
    </row>
    <row r="52" spans="2:44" ht="30" customHeight="1" thickBot="1"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U52" s="68" t="s">
        <v>53</v>
      </c>
      <c r="V52" s="69">
        <f>V50+V51</f>
        <v>910</v>
      </c>
      <c r="W52" s="66"/>
      <c r="AN52" s="13"/>
      <c r="AO52" s="13"/>
      <c r="AP52" s="13"/>
      <c r="AQ52" s="13"/>
    </row>
    <row r="53" spans="2:44" ht="30" customHeight="1">
      <c r="B53" s="55">
        <f>SUM(U42:U43)</f>
        <v>0</v>
      </c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U53" s="116" t="s">
        <v>85</v>
      </c>
      <c r="V53" s="116"/>
      <c r="W53" s="116"/>
      <c r="AN53" s="13"/>
      <c r="AO53" s="13"/>
      <c r="AP53" s="13"/>
      <c r="AQ53" s="13"/>
    </row>
    <row r="54" spans="2:44" ht="30" customHeight="1"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U54" s="116"/>
      <c r="V54" s="116"/>
      <c r="W54" s="116"/>
    </row>
    <row r="55" spans="2:44" ht="30" customHeight="1">
      <c r="C55" s="57" t="s">
        <v>54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6"/>
      <c r="O55" s="56"/>
    </row>
    <row r="56" spans="2:44" ht="19.5" customHeight="1">
      <c r="N56" s="57"/>
      <c r="O56" s="57"/>
      <c r="P56" s="57"/>
      <c r="Q56" s="57"/>
      <c r="R56" s="57"/>
    </row>
    <row r="57" spans="2:44" ht="24" customHeight="1">
      <c r="O57" s="58" t="e">
        <f>SUM(#REF!)</f>
        <v>#REF!</v>
      </c>
    </row>
    <row r="58" spans="2:44" ht="24" customHeight="1">
      <c r="O58" s="58" t="e">
        <f>SUM(#REF!)</f>
        <v>#REF!</v>
      </c>
    </row>
    <row r="59" spans="2:44" ht="24" customHeight="1"/>
    <row r="60" spans="2:44" ht="24" customHeight="1"/>
    <row r="61" spans="2:44" ht="23.25" customHeight="1"/>
    <row r="62" spans="2:44" ht="24" customHeight="1"/>
    <row r="63" spans="2:44" ht="23.25" customHeight="1"/>
    <row r="64" spans="2:44" ht="18" customHeight="1"/>
  </sheetData>
  <mergeCells count="54">
    <mergeCell ref="C47:D47"/>
    <mergeCell ref="C48:D48"/>
    <mergeCell ref="E47:L47"/>
    <mergeCell ref="E48:L48"/>
    <mergeCell ref="I3:U3"/>
    <mergeCell ref="I4:U4"/>
    <mergeCell ref="I5:U5"/>
    <mergeCell ref="E41:L41"/>
    <mergeCell ref="C44:D45"/>
    <mergeCell ref="E44:L44"/>
    <mergeCell ref="E45:L45"/>
    <mergeCell ref="E46:L46"/>
    <mergeCell ref="E28:L28"/>
    <mergeCell ref="M28:T28"/>
    <mergeCell ref="E34:L34"/>
    <mergeCell ref="M34:T34"/>
    <mergeCell ref="U53:W54"/>
    <mergeCell ref="C51:R51"/>
    <mergeCell ref="C52:R52"/>
    <mergeCell ref="C53:R53"/>
    <mergeCell ref="C54:R54"/>
    <mergeCell ref="M46:Q46"/>
    <mergeCell ref="M39:Q39"/>
    <mergeCell ref="M40:Q40"/>
    <mergeCell ref="C39:D40"/>
    <mergeCell ref="E39:L39"/>
    <mergeCell ref="E40:L40"/>
    <mergeCell ref="C42:D43"/>
    <mergeCell ref="E42:Q42"/>
    <mergeCell ref="E43:Q43"/>
    <mergeCell ref="C46:D46"/>
    <mergeCell ref="M41:Q41"/>
    <mergeCell ref="M44:Q44"/>
    <mergeCell ref="M45:Q45"/>
    <mergeCell ref="AB41:AC41"/>
    <mergeCell ref="AD41:AG41"/>
    <mergeCell ref="C8:D9"/>
    <mergeCell ref="C15:D16"/>
    <mergeCell ref="C21:D22"/>
    <mergeCell ref="C28:D29"/>
    <mergeCell ref="C34:D35"/>
    <mergeCell ref="E15:L15"/>
    <mergeCell ref="M15:T15"/>
    <mergeCell ref="E21:L21"/>
    <mergeCell ref="M21:T21"/>
    <mergeCell ref="C36:C38"/>
    <mergeCell ref="C2:P2"/>
    <mergeCell ref="C10:C14"/>
    <mergeCell ref="C17:C20"/>
    <mergeCell ref="C23:C27"/>
    <mergeCell ref="C30:C33"/>
    <mergeCell ref="E8:L8"/>
    <mergeCell ref="M8:T8"/>
    <mergeCell ref="E7:T7"/>
  </mergeCells>
  <phoneticPr fontId="3"/>
  <conditionalFormatting sqref="E11:K14 U11:U14 E16:K16 E18:K20 U18:U20 E22:K22 E24:K27 U24:U27 F29:L29">
    <cfRule type="cellIs" dxfId="8" priority="10" stopIfTrue="1" operator="between">
      <formula>1</formula>
      <formula>10000</formula>
    </cfRule>
  </conditionalFormatting>
  <conditionalFormatting sqref="F35:J35">
    <cfRule type="cellIs" dxfId="7" priority="7" stopIfTrue="1" operator="between">
      <formula>1</formula>
      <formula>10000</formula>
    </cfRule>
  </conditionalFormatting>
  <conditionalFormatting sqref="F31:L33 F37:J38 M39 E40:E46 M41 M44:M47">
    <cfRule type="cellIs" dxfId="6" priority="9" stopIfTrue="1" operator="between">
      <formula>1</formula>
      <formula>10000</formula>
    </cfRule>
  </conditionalFormatting>
  <conditionalFormatting sqref="M11:S14 M16:S16 M18:S20 M22:S22 M24:S27 N29:T29 R42:S43">
    <cfRule type="cellIs" dxfId="5" priority="8" stopIfTrue="1" operator="between">
      <formula>1</formula>
      <formula>10000</formula>
    </cfRule>
  </conditionalFormatting>
  <conditionalFormatting sqref="N35:R35">
    <cfRule type="cellIs" dxfId="4" priority="4" stopIfTrue="1" operator="between">
      <formula>1</formula>
      <formula>10000</formula>
    </cfRule>
  </conditionalFormatting>
  <conditionalFormatting sqref="N37:R38">
    <cfRule type="cellIs" dxfId="3" priority="5" stopIfTrue="1" operator="between">
      <formula>1</formula>
      <formula>10000</formula>
    </cfRule>
  </conditionalFormatting>
  <conditionalFormatting sqref="N31:U33">
    <cfRule type="cellIs" dxfId="2" priority="2" stopIfTrue="1" operator="between">
      <formula>1</formula>
      <formula>10000</formula>
    </cfRule>
  </conditionalFormatting>
  <conditionalFormatting sqref="R39:S40">
    <cfRule type="cellIs" dxfId="1" priority="3" stopIfTrue="1" operator="between">
      <formula>1</formula>
      <formula>10000</formula>
    </cfRule>
  </conditionalFormatting>
  <conditionalFormatting sqref="U37:U49">
    <cfRule type="cellIs" dxfId="0" priority="1" stopIfTrue="1" operator="between">
      <formula>1</formula>
      <formula>10000</formula>
    </cfRule>
  </conditionalFormatting>
  <hyperlinks>
    <hyperlink ref="AA33" r:id="rId1" display="javascript:void(0);" xr:uid="{371FC683-1633-4DF5-AE46-105B27D5082C}"/>
  </hyperlinks>
  <pageMargins left="0.59055118110236227" right="0.59055118110236227" top="0.59055118110236227" bottom="0.19685039370078741" header="0.31496062992125984" footer="0.11811023622047245"/>
  <pageSetup paperSize="9" scale="52" fitToWidth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8.7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集計</vt:lpstr>
      <vt:lpstr>Sheet1</vt:lpstr>
      <vt:lpstr>集計!Print_Area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motonaga</dc:creator>
  <cp:lastModifiedBy>剛士 本永</cp:lastModifiedBy>
  <cp:lastPrinted>2024-05-31T01:08:37Z</cp:lastPrinted>
  <dcterms:created xsi:type="dcterms:W3CDTF">2015-06-05T18:19:34Z</dcterms:created>
  <dcterms:modified xsi:type="dcterms:W3CDTF">2024-05-31T01:41:09Z</dcterms:modified>
</cp:coreProperties>
</file>